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gyosv01\共有\総務財政係\◇◇令和8年度◇◇\04_決算状況に関すること\01_財政状況等に関する調査\01_令和6年度財政状況資料集\03_2回目\02_回答\"/>
    </mc:Choice>
  </mc:AlternateContent>
  <xr:revisionPtr revIDLastSave="0" documentId="13_ncr:1_{FA98C1E0-80F3-4C94-8525-A395D1F2E40D}" xr6:coauthVersionLast="47" xr6:coauthVersionMax="47" xr10:uidLastSave="{00000000-0000-0000-0000-000000000000}"/>
  <bookViews>
    <workbookView xWindow="20370" yWindow="-120"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s="1"/>
  <c r="BY39" i="10"/>
  <c r="BW39" i="10"/>
  <c r="BE39" i="10"/>
  <c r="AM39" i="10"/>
  <c r="U39" i="10"/>
  <c r="E39" i="10"/>
  <c r="C39" i="10"/>
  <c r="DG38" i="10"/>
  <c r="CQ38" i="10"/>
  <c r="CO38" i="10" s="1"/>
  <c r="BY38" i="10"/>
  <c r="BW38" i="10" s="1"/>
  <c r="BE38" i="10"/>
  <c r="AM38" i="10"/>
  <c r="U38" i="10"/>
  <c r="E38" i="10"/>
  <c r="C38" i="10"/>
  <c r="DG37" i="10"/>
  <c r="CQ37" i="10"/>
  <c r="CO37" i="10"/>
  <c r="BY37" i="10"/>
  <c r="BE37" i="10"/>
  <c r="AM37" i="10"/>
  <c r="U37" i="10"/>
  <c r="E37" i="10"/>
  <c r="C37" i="10"/>
  <c r="DG36" i="10"/>
  <c r="CQ36" i="10"/>
  <c r="CO36" i="10"/>
  <c r="BY36" i="10"/>
  <c r="BE36" i="10"/>
  <c r="AM36" i="10"/>
  <c r="W36" i="10"/>
  <c r="E36" i="10"/>
  <c r="C36" i="10"/>
  <c r="DG35" i="10"/>
  <c r="CQ35" i="10"/>
  <c r="CO35" i="10"/>
  <c r="BY35" i="10"/>
  <c r="BE35" i="10"/>
  <c r="AO35" i="10"/>
  <c r="W35" i="10"/>
  <c r="E35" i="10"/>
  <c r="C35" i="10"/>
  <c r="DG34" i="10"/>
  <c r="CQ34" i="10"/>
  <c r="BY34" i="10"/>
  <c r="BE34" i="10"/>
  <c r="AO34" i="10"/>
  <c r="W34" i="10"/>
  <c r="U34" i="10" s="1"/>
  <c r="E34" i="10"/>
  <c r="C34" i="10"/>
  <c r="U35" i="10" l="1"/>
  <c r="U36" i="10" l="1"/>
  <c r="AM34" i="10" l="1"/>
  <c r="AM35" i="10" l="1"/>
  <c r="BW34" i="10" s="1"/>
  <c r="BW35" i="10" s="1"/>
  <c r="BW36" i="10" s="1"/>
  <c r="BW37" i="10" s="1"/>
  <c r="CO34" i="10" l="1"/>
</calcChain>
</file>

<file path=xl/sharedStrings.xml><?xml version="1.0" encoding="utf-8"?>
<sst xmlns="http://schemas.openxmlformats.org/spreadsheetml/2006/main" count="1129" uniqueCount="542">
  <si>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</si>
  <si>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</si>
  <si>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</si>
  <si>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</si>
  <si>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</si>
  <si>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（参考）</t>
    <rPh sb="1" eb="3">
      <t>サンコウ</t>
    </rPh>
    <phoneticPr fontId="5"/>
  </si>
  <si>
    <t>第2次</t>
    <rPh sb="0" eb="1">
      <t>ダイ</t>
    </rPh>
    <rPh sb="2" eb="3">
      <t>ジ</t>
    </rPh>
    <phoneticPr fontId="5"/>
  </si>
  <si>
    <t>(Ｂ)</t>
  </si>
  <si>
    <t>区分</t>
    <rPh sb="0" eb="2">
      <t>クブン</t>
    </rPh>
    <phoneticPr fontId="5"/>
  </si>
  <si>
    <t>徴収率
(％)</t>
    <rPh sb="0" eb="2">
      <t>チョウシュウ</t>
    </rPh>
    <rPh sb="2" eb="3">
      <t>リツ</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</si>
  <si>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</si>
  <si>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</si>
  <si>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</si>
  <si>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</si>
  <si>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</si>
  <si>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</si>
  <si>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</si>
  <si>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</si>
  <si>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</si>
  <si>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</si>
  <si>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</si>
  <si>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</si>
  <si>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</si>
  <si>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</si>
  <si>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</si>
  <si>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</si>
  <si>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</si>
  <si>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</si>
  <si>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</si>
  <si>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</si>
  <si>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</si>
  <si>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</si>
  <si>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</si>
  <si>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</si>
  <si>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</si>
  <si>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</si>
  <si>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</si>
  <si>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</si>
  <si>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</si>
  <si>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</si>
  <si>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</si>
  <si>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</si>
  <si>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</si>
  <si>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</si>
  <si>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</si>
  <si>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</si>
  <si>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</si>
  <si>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</si>
  <si>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</si>
  <si>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</si>
  <si>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</si>
  <si>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</si>
  <si>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</si>
  <si>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</si>
  <si>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</si>
  <si>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</si>
  <si>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</si>
  <si>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</si>
  <si>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</si>
  <si>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</si>
  <si>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</si>
  <si>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</si>
  <si>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</si>
  <si>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</si>
  <si>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</si>
  <si>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</si>
  <si>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1"/>
  </si>
  <si>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</si>
  <si>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</si>
  <si>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</si>
  <si>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</si>
  <si>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</si>
  <si>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</si>
  <si>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</si>
  <si>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</si>
  <si>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</si>
  <si>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</si>
  <si>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</si>
  <si>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</si>
  <si>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</si>
  <si>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</si>
  <si>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</si>
  <si>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</si>
  <si>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</si>
  <si>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</si>
  <si>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</si>
  <si>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</si>
  <si>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</si>
  <si>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</si>
  <si>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</si>
  <si>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㈱月形町振興公社</t>
    <rPh sb="1" eb="4">
      <t>ツキガタマチ</t>
    </rPh>
    <rPh sb="4" eb="8">
      <t>シンコウコウシャ</t>
    </rPh>
    <phoneticPr fontId="5"/>
  </si>
  <si>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</si>
  <si>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</si>
  <si>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</si>
  <si>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</si>
  <si>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</si>
  <si>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</si>
  <si>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</si>
  <si>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</si>
  <si>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</si>
  <si>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</si>
  <si>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</si>
  <si>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ふるさと活性化基金</t>
    <rPh sb="4" eb="7">
      <t>カッセイカ</t>
    </rPh>
    <rPh sb="7" eb="9">
      <t>キキン</t>
    </rPh>
    <phoneticPr fontId="5"/>
  </si>
  <si>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</si>
  <si>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</si>
  <si>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</si>
  <si>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</si>
  <si>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</si>
  <si>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将来負担額</t>
    <rPh sb="0" eb="2">
      <t>ショウライ</t>
    </rPh>
    <rPh sb="2" eb="4">
      <t>フタン</t>
    </rPh>
    <rPh sb="4" eb="5">
      <t>ガク</t>
    </rPh>
    <phoneticPr fontId="5"/>
  </si>
  <si>
    <t>　　　個人均等割</t>
  </si>
  <si>
    <t>　　うち職員給</t>
    <rPh sb="4" eb="6">
      <t>ショクイン</t>
    </rPh>
    <rPh sb="6" eb="7">
      <t>キュウ</t>
    </rPh>
    <phoneticPr fontId="5"/>
  </si>
  <si>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</si>
  <si>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</si>
  <si>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</si>
  <si>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</si>
  <si>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</si>
  <si>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</si>
  <si>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</si>
  <si>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</si>
  <si>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</si>
  <si>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</si>
  <si>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</si>
  <si>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</si>
  <si>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</si>
  <si>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</si>
  <si>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</si>
  <si>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</si>
  <si>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</si>
  <si>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</si>
  <si>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</si>
  <si>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</si>
  <si>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</si>
  <si>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</si>
  <si>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</si>
  <si>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</si>
  <si>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実質公債費比率</t>
    <rPh sb="0" eb="2">
      <t>ジッシツ</t>
    </rPh>
    <rPh sb="2" eb="5">
      <t>コウサイヒ</t>
    </rPh>
    <rPh sb="5" eb="7">
      <t>ヒリツ</t>
    </rPh>
    <phoneticPr fontId="35"/>
  </si>
  <si>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</si>
  <si>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</si>
  <si>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</si>
  <si>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</si>
  <si>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Ⅰ－０</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</si>
  <si>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</si>
  <si>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</si>
  <si>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</si>
  <si>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</si>
  <si>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</si>
  <si>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</si>
  <si>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</si>
  <si>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</si>
  <si>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</si>
  <si>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</si>
  <si>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</si>
  <si>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</si>
  <si>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</si>
  <si>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</si>
  <si>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</si>
  <si>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</si>
  <si>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</si>
  <si>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月形町</t>
  </si>
  <si>
    <t>地方交付税種地</t>
    <rPh sb="0" eb="2">
      <t>チホウ</t>
    </rPh>
    <rPh sb="2" eb="5">
      <t>コウフゼイ</t>
    </rPh>
    <rPh sb="5" eb="6">
      <t>シュ</t>
    </rPh>
    <rPh sb="6" eb="7">
      <t>チ</t>
    </rPh>
    <phoneticPr fontId="5"/>
  </si>
  <si>
    <t>2-1</t>
  </si>
  <si>
    <t>会計名</t>
    <rPh sb="0" eb="2">
      <t>カイケイ</t>
    </rPh>
    <rPh sb="2" eb="3">
      <t>メイ</t>
    </rPh>
    <phoneticPr fontId="5"/>
  </si>
  <si>
    <t>(Ｅ)</t>
  </si>
  <si>
    <t>歳入歳出差引</t>
  </si>
  <si>
    <t>　　(※1)</t>
  </si>
  <si>
    <t>月形町農業集落排水事業会計</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</si>
  <si>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</si>
  <si>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</si>
  <si>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</si>
  <si>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</si>
  <si>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</si>
  <si>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</si>
  <si>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</si>
  <si>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</si>
  <si>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</si>
  <si>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</si>
  <si>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</si>
  <si>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</si>
  <si>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</si>
  <si>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</si>
  <si>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</si>
  <si>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参考</t>
    <rPh sb="0" eb="2">
      <t>サンコウ</t>
    </rPh>
    <phoneticPr fontId="5"/>
  </si>
  <si>
    <t>○</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</si>
  <si>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</si>
  <si>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</si>
  <si>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</si>
  <si>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</si>
  <si>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</si>
  <si>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</si>
  <si>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-19.4</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</si>
  <si>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</si>
  <si>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</si>
  <si>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</si>
  <si>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</si>
  <si>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</si>
  <si>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</si>
  <si>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</si>
  <si>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</si>
  <si>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</si>
  <si>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</si>
  <si>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</si>
  <si>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</si>
  <si>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</si>
  <si>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</si>
  <si>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</si>
  <si>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</si>
  <si>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t>月新水道企業団</t>
    <rPh sb="0" eb="7">
      <t>ツキシンスイドウキギョウダン</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</si>
  <si>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</si>
  <si>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</si>
  <si>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</si>
  <si>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</si>
  <si>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</si>
  <si>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</si>
  <si>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</si>
  <si>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</si>
  <si>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</si>
  <si>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</si>
  <si>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</si>
  <si>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</si>
  <si>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</si>
  <si>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後期高齢者医療特別会計</t>
  </si>
  <si>
    <t>基準財政収入額</t>
  </si>
  <si>
    <t>労働費</t>
  </si>
  <si>
    <t>増減率  (％)</t>
    <rPh sb="0" eb="2">
      <t>ゾウゲン</t>
    </rPh>
    <rPh sb="2" eb="3">
      <t>リツ</t>
    </rPh>
    <phoneticPr fontId="5"/>
  </si>
  <si>
    <t>その他会計（赤字）</t>
  </si>
  <si>
    <t>-3.2</t>
  </si>
  <si>
    <t>備考</t>
    <rPh sb="0" eb="2">
      <t>ビコウ</t>
    </rPh>
    <phoneticPr fontId="5"/>
  </si>
  <si>
    <t>-3.0</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</si>
  <si>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</si>
  <si>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</si>
  <si>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6"/>
  </si>
  <si>
    <t>歳入一般財源等</t>
    <rPh sb="0" eb="2">
      <t>サイニュウ</t>
    </rPh>
    <rPh sb="2" eb="4">
      <t>イッパン</t>
    </rPh>
    <rPh sb="4" eb="6">
      <t>ザイゲン</t>
    </rPh>
    <rPh sb="6" eb="7">
      <t>トウ</t>
    </rPh>
    <phoneticPr fontId="3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</si>
  <si>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</si>
  <si>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</si>
  <si>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</si>
  <si>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</si>
  <si>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</si>
  <si>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</si>
  <si>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</si>
  <si>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</si>
  <si>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</si>
  <si>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</si>
  <si>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</si>
  <si>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</si>
  <si>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</si>
  <si>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</si>
  <si>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</si>
  <si>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</si>
  <si>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</si>
  <si>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</si>
  <si>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</si>
  <si>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</si>
  <si>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</si>
  <si>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</si>
  <si>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</si>
  <si>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</si>
  <si>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</si>
  <si>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</si>
  <si>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</si>
  <si>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</si>
  <si>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</si>
  <si>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</si>
  <si>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</si>
  <si>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</si>
  <si>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6"/>
  </si>
  <si>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</si>
  <si>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</si>
  <si>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</si>
  <si>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6"/>
  </si>
  <si>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</si>
  <si>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</si>
  <si>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</si>
  <si>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</si>
  <si>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</si>
  <si>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</si>
  <si>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</si>
  <si>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</si>
  <si>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</si>
  <si>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</si>
  <si>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</si>
  <si>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</si>
  <si>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岩見沢地区消防事務組合</t>
    <rPh sb="0" eb="5">
      <t>イワミザワチク</t>
    </rPh>
    <rPh sb="5" eb="11">
      <t>ショウボウジムクミアイ</t>
    </rPh>
    <phoneticPr fontId="5"/>
  </si>
  <si>
    <t>会計名</t>
  </si>
  <si>
    <t>介護保険事業特別会計</t>
  </si>
  <si>
    <t>項番</t>
    <rPh sb="0" eb="2">
      <t>コウバン</t>
    </rPh>
    <phoneticPr fontId="5"/>
  </si>
  <si>
    <t>国民健康保険月形町立病院事業会計</t>
  </si>
  <si>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</si>
  <si>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</si>
  <si>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</si>
  <si>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</si>
  <si>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</si>
  <si>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</si>
  <si>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</si>
  <si>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</si>
  <si>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</si>
  <si>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</si>
  <si>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</si>
  <si>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</si>
  <si>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</si>
  <si>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8"/>
  </si>
  <si>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</si>
  <si>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</si>
  <si>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</si>
  <si>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</si>
  <si>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北海道月形町</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</si>
  <si>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</si>
  <si>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</si>
  <si>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</si>
  <si>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</si>
  <si>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</si>
  <si>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</si>
  <si>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</si>
  <si>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</si>
  <si>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</si>
  <si>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</si>
  <si>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</si>
  <si>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</si>
  <si>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</si>
  <si>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</si>
  <si>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</si>
  <si>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</si>
  <si>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1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</si>
  <si>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</si>
  <si>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</si>
  <si>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</si>
  <si>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</si>
  <si>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</si>
  <si>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</si>
  <si>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</si>
  <si>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</si>
  <si>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</si>
  <si>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</si>
  <si>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</si>
  <si>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1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</si>
  <si>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</si>
  <si>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1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</si>
  <si>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</si>
  <si>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</si>
  <si>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</si>
  <si>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</si>
  <si>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</si>
  <si>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</si>
  <si>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</si>
  <si>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</si>
  <si>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</si>
  <si>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</si>
  <si>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</si>
  <si>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</si>
  <si>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</si>
  <si>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</si>
  <si>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</si>
  <si>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</si>
  <si>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</si>
  <si>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</si>
  <si>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</si>
  <si>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</si>
  <si>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</si>
  <si>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</si>
  <si>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</si>
  <si>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</si>
  <si>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</si>
  <si>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</si>
  <si>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6"/>
  </si>
  <si>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</si>
  <si>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</si>
  <si>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</si>
  <si>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</si>
  <si>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</si>
  <si>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</si>
  <si>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</si>
  <si>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</si>
  <si>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</si>
  <si>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</si>
  <si>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</si>
  <si>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</si>
  <si>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</si>
  <si>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</si>
  <si>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</si>
  <si>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</si>
  <si>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</si>
  <si>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</si>
  <si>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</si>
  <si>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</si>
  <si>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</si>
  <si>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</si>
  <si>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</si>
  <si>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</si>
  <si>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</si>
  <si>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</si>
  <si>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</si>
  <si>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</si>
  <si>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</si>
  <si>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</si>
  <si>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</si>
  <si>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</si>
  <si>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</si>
  <si>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</si>
  <si>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</si>
  <si>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</si>
  <si>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</si>
  <si>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</si>
  <si>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</si>
  <si>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</si>
  <si>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</si>
  <si>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</si>
  <si>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</si>
  <si>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</si>
  <si>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</si>
  <si>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</si>
  <si>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</si>
  <si>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</si>
  <si>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</si>
  <si>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</si>
  <si>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財政再生基準</t>
  </si>
  <si>
    <t>再差引収支</t>
    <rPh sb="0" eb="1">
      <t>サイ</t>
    </rPh>
    <rPh sb="1" eb="3">
      <t>サシヒキ</t>
    </rPh>
    <rPh sb="3" eb="5">
      <t>シュウシ</t>
    </rPh>
    <phoneticPr fontId="5"/>
  </si>
  <si>
    <t>地方債</t>
  </si>
  <si>
    <t>下水道</t>
  </si>
  <si>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</si>
  <si>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</si>
  <si>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</si>
  <si>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</si>
  <si>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</si>
  <si>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</si>
  <si>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</si>
  <si>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</si>
  <si>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</si>
  <si>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</si>
  <si>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</si>
  <si>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</si>
  <si>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</si>
  <si>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</si>
  <si>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</si>
  <si>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</si>
  <si>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</si>
  <si>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</si>
  <si>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</si>
  <si>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</si>
  <si>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</si>
  <si>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</si>
  <si>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</si>
  <si>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</si>
  <si>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</si>
  <si>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</si>
  <si>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</si>
  <si>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</si>
  <si>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</si>
  <si>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</si>
  <si>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</si>
  <si>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</si>
  <si>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</si>
  <si>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</si>
  <si>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</si>
  <si>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</si>
  <si>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</si>
  <si>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</si>
  <si>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</si>
  <si>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国民健康保険事業特別会計</t>
  </si>
  <si>
    <t>法適用企業</t>
  </si>
  <si>
    <t>当該団体(円)</t>
    <rPh sb="0" eb="2">
      <t>トウガイ</t>
    </rPh>
    <rPh sb="2" eb="4">
      <t>ダンタイ</t>
    </rPh>
    <rPh sb="5" eb="6">
      <t>エン</t>
    </rPh>
    <phoneticPr fontId="5"/>
  </si>
  <si>
    <t>増減率(%)(A)</t>
    <rPh sb="0" eb="3">
      <t>ゾウゲンリツ</t>
    </rPh>
    <phoneticPr fontId="5"/>
  </si>
  <si>
    <t>農業集落排水事業会計</t>
  </si>
  <si>
    <t>公社・
三セク等</t>
    <rPh sb="0" eb="2">
      <t>コウシャ</t>
    </rPh>
    <rPh sb="4" eb="5">
      <t>サン</t>
    </rPh>
    <rPh sb="7" eb="8">
      <t>トウ</t>
    </rPh>
    <phoneticPr fontId="5"/>
  </si>
  <si>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</si>
  <si>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</si>
  <si>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</si>
  <si>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</si>
  <si>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</si>
  <si>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</si>
  <si>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</si>
  <si>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</si>
  <si>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</si>
  <si>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</si>
  <si>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</si>
  <si>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</si>
  <si>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</si>
  <si>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</si>
  <si>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</si>
  <si>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</si>
  <si>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</si>
  <si>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</si>
  <si>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</si>
  <si>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</si>
  <si>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</si>
  <si>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</si>
  <si>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</si>
  <si>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</si>
  <si>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</si>
  <si>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</si>
  <si>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</si>
  <si>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</si>
  <si>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</si>
  <si>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</si>
  <si>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</si>
  <si>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</si>
  <si>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</si>
  <si>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</si>
  <si>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</si>
  <si>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</si>
  <si>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</si>
  <si>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</si>
  <si>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</si>
  <si>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</si>
  <si>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</si>
  <si>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9"/>
  </si>
  <si>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</si>
  <si>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</si>
  <si>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1"/>
  </si>
  <si>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</si>
  <si>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</si>
  <si>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</si>
  <si>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</si>
  <si>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</si>
  <si>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</si>
  <si>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</si>
  <si>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</si>
  <si>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</si>
  <si>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</si>
  <si>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</si>
  <si>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</si>
  <si>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</si>
  <si>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</si>
  <si>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</si>
  <si>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</si>
  <si>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0.78</t>
  </si>
  <si>
    <t>南空知ふるさと市町村圏組合</t>
    <rPh sb="0" eb="3">
      <t>ミナミソラチ</t>
    </rPh>
    <rPh sb="7" eb="13">
      <t>シチョウソンケンクミアイ</t>
    </rPh>
    <phoneticPr fontId="5"/>
  </si>
  <si>
    <t>空知教育センター組合</t>
    <rPh sb="0" eb="4">
      <t>ソラチキョウイク</t>
    </rPh>
    <rPh sb="8" eb="10">
      <t>クミアイ</t>
    </rPh>
    <phoneticPr fontId="5"/>
  </si>
  <si>
    <t>公有財産整備基金</t>
    <rPh sb="0" eb="8">
      <t>コウユウザイサンセイビキキン</t>
    </rPh>
    <phoneticPr fontId="5"/>
  </si>
  <si>
    <t>ふるさと納税基金</t>
    <rPh sb="4" eb="6">
      <t>ノウゼイ</t>
    </rPh>
    <rPh sb="6" eb="8">
      <t>キキン</t>
    </rPh>
    <phoneticPr fontId="5"/>
  </si>
  <si>
    <t>札沼線代替輸送事業等基金</t>
    <rPh sb="0" eb="5">
      <t>サッショウセンダイタイ</t>
    </rPh>
    <rPh sb="5" eb="7">
      <t>ユソウ</t>
    </rPh>
    <rPh sb="7" eb="9">
      <t>ジギョウ</t>
    </rPh>
    <rPh sb="9" eb="10">
      <t>トウ</t>
    </rPh>
    <rPh sb="10" eb="12">
      <t>キキン</t>
    </rPh>
    <phoneticPr fontId="5"/>
  </si>
  <si>
    <t>地域福祉基金</t>
    <rPh sb="0" eb="6">
      <t>チイキフクシキキン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</si>
  <si>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2"/>
  </si>
  <si>
    <t>分析欄</t>
    <rPh sb="0" eb="2">
      <t>ブンセキ</t>
    </rPh>
    <rPh sb="2" eb="3">
      <t>ラン</t>
    </rPh>
    <phoneticPr fontId="42"/>
  </si>
  <si>
    <t>将来負担比率該当なし</t>
    <rPh sb="0" eb="6">
      <t>ショウライフタンヒリツ</t>
    </rPh>
    <rPh sb="6" eb="8">
      <t>ガイトウ</t>
    </rPh>
    <phoneticPr fontId="42"/>
  </si>
  <si>
    <t>(　参考　）</t>
    <rPh sb="2" eb="4">
      <t>サンコウ</t>
    </rPh>
    <phoneticPr fontId="42"/>
  </si>
  <si>
    <t>当該団体値</t>
    <rPh sb="0" eb="2">
      <t>トウガイ</t>
    </rPh>
    <rPh sb="2" eb="4">
      <t>ダンタイ</t>
    </rPh>
    <rPh sb="4" eb="5">
      <t>アタイ</t>
    </rPh>
    <phoneticPr fontId="42"/>
  </si>
  <si>
    <t>将来負担比率</t>
    <phoneticPr fontId="42"/>
  </si>
  <si>
    <t>有形固定資産減価償却率</t>
    <phoneticPr fontId="42"/>
  </si>
  <si>
    <t>類似団体内平均値</t>
    <phoneticPr fontId="42"/>
  </si>
  <si>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2"/>
  </si>
  <si>
    <t>実質公債費比率</t>
    <phoneticPr fontId="42"/>
  </si>
  <si>
    <t xml:space="preserve"> </t>
    <phoneticPr fontId="42"/>
  </si>
  <si>
    <t>・将来負担比率該当なし
・実質公債費比率については、施設改修が増加し、年々上昇傾向にあり、今後も公共施設の改修は増加することから、比率についても上昇する見込みである。</t>
    <rPh sb="1" eb="5">
      <t>ショウライフタン</t>
    </rPh>
    <rPh sb="5" eb="7">
      <t>ヒリツ</t>
    </rPh>
    <rPh sb="7" eb="9">
      <t>ガイトウ</t>
    </rPh>
    <rPh sb="13" eb="18">
      <t>ジッシツコウサイヒ</t>
    </rPh>
    <rPh sb="18" eb="20">
      <t>ヒリツ</t>
    </rPh>
    <rPh sb="26" eb="30">
      <t>シセツカイシュウ</t>
    </rPh>
    <rPh sb="31" eb="33">
      <t>ゾウカ</t>
    </rPh>
    <rPh sb="35" eb="41">
      <t>ネンネンジョウショウケイコウ</t>
    </rPh>
    <rPh sb="45" eb="47">
      <t>コンゴ</t>
    </rPh>
    <rPh sb="48" eb="52">
      <t>コウキョウシセツ</t>
    </rPh>
    <rPh sb="53" eb="55">
      <t>カイシュウ</t>
    </rPh>
    <rPh sb="56" eb="58">
      <t>ゾウカ</t>
    </rPh>
    <rPh sb="65" eb="67">
      <t>ヒリツ</t>
    </rPh>
    <rPh sb="72" eb="74">
      <t>ジョウショウ</t>
    </rPh>
    <rPh sb="76" eb="78">
      <t>ミコ</t>
    </rPh>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</si>
</sst>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charset val="128"/>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1" fillId="0" borderId="0"/>
    <xf numFmtId="0" fontId="41" fillId="0" borderId="0">
      <alignment vertical="center"/>
    </xf>
    <xf numFmtId="0" fontId="41" fillId="0" borderId="0">
      <alignment vertical="center"/>
    </xf>
    <xf numFmtId="0" fontId="41" fillId="0" borderId="0"/>
    <xf numFmtId="0" fontId="41" fillId="0" borderId="0"/>
    <xf numFmtId="0" fontId="45"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34" xfId="19" applyNumberFormat="1" applyFont="1" applyBorder="1">
      <alignment vertical="center"/>
    </xf>
    <xf numFmtId="189" fontId="14" fillId="0" borderId="0" xfId="19" applyNumberFormat="1" applyFont="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0" xfId="19" applyFont="1">
      <alignment vertical="center"/>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0" xfId="7" applyNumberFormat="1" applyFont="1" applyAlignment="1">
      <alignment horizontal="right" vertical="center"/>
    </xf>
    <xf numFmtId="0" fontId="24" fillId="6" borderId="45" xfId="7" applyFont="1" applyFill="1" applyBorder="1" applyAlignment="1">
      <alignment horizontal="center" vertical="center"/>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20" applyFont="1" applyFill="1" applyAlignment="1">
      <alignment vertical="center"/>
    </xf>
    <xf numFmtId="0" fontId="41" fillId="3" borderId="0" xfId="20" applyFill="1" applyAlignment="1" applyProtection="1">
      <alignment vertical="center"/>
      <protection hidden="1"/>
    </xf>
    <xf numFmtId="0" fontId="43" fillId="0" borderId="0" xfId="21" applyFont="1">
      <alignment vertical="center"/>
    </xf>
    <xf numFmtId="0" fontId="41" fillId="3" borderId="0" xfId="20" applyFill="1" applyAlignment="1">
      <alignment vertical="center"/>
    </xf>
    <xf numFmtId="0" fontId="41" fillId="3" borderId="0" xfId="20" applyFill="1" applyProtection="1">
      <protection hidden="1"/>
    </xf>
    <xf numFmtId="0" fontId="43" fillId="0" borderId="30" xfId="21" applyFont="1" applyBorder="1">
      <alignment vertical="center"/>
    </xf>
    <xf numFmtId="0" fontId="43" fillId="0" borderId="23" xfId="21" applyFont="1" applyBorder="1">
      <alignment vertical="center"/>
    </xf>
    <xf numFmtId="189" fontId="43" fillId="0" borderId="23" xfId="21" applyNumberFormat="1" applyFont="1" applyBorder="1">
      <alignment vertical="center"/>
    </xf>
    <xf numFmtId="0" fontId="43" fillId="0" borderId="16" xfId="21" applyFont="1" applyBorder="1">
      <alignment vertical="center"/>
    </xf>
    <xf numFmtId="0" fontId="43" fillId="0" borderId="42" xfId="21" applyFont="1" applyBorder="1">
      <alignment vertical="center"/>
    </xf>
    <xf numFmtId="0" fontId="43" fillId="0" borderId="14" xfId="21" applyFont="1" applyBorder="1">
      <alignment vertical="center"/>
    </xf>
    <xf numFmtId="0" fontId="43" fillId="0" borderId="31" xfId="21" applyFont="1" applyBorder="1">
      <alignment vertical="center"/>
    </xf>
    <xf numFmtId="0" fontId="43" fillId="0" borderId="34" xfId="21" applyFont="1" applyBorder="1">
      <alignment vertical="center"/>
    </xf>
    <xf numFmtId="0" fontId="43" fillId="0" borderId="15" xfId="21" applyFont="1" applyBorder="1">
      <alignment vertical="center"/>
    </xf>
    <xf numFmtId="0" fontId="43" fillId="0" borderId="35" xfId="21" applyFont="1" applyBorder="1">
      <alignment vertical="center"/>
    </xf>
    <xf numFmtId="0" fontId="44" fillId="0" borderId="30" xfId="21" applyFont="1" applyBorder="1">
      <alignment vertical="center"/>
    </xf>
    <xf numFmtId="178" fontId="45" fillId="0" borderId="0" xfId="21" applyNumberFormat="1" applyFont="1">
      <alignment vertical="center"/>
    </xf>
    <xf numFmtId="178" fontId="43" fillId="0" borderId="0" xfId="21" applyNumberFormat="1" applyFont="1">
      <alignment vertical="center"/>
    </xf>
    <xf numFmtId="187" fontId="43" fillId="3" borderId="0" xfId="22" applyNumberFormat="1" applyFont="1" applyFill="1" applyAlignment="1">
      <alignment vertical="center" wrapText="1"/>
    </xf>
    <xf numFmtId="49" fontId="43" fillId="3" borderId="0" xfId="22" applyNumberFormat="1" applyFont="1" applyFill="1" applyAlignment="1">
      <alignment horizontal="center" vertical="center" wrapText="1"/>
    </xf>
    <xf numFmtId="49" fontId="43" fillId="3" borderId="0" xfId="22" applyNumberFormat="1" applyFont="1" applyFill="1" applyAlignment="1">
      <alignment horizontal="center" vertical="center"/>
    </xf>
    <xf numFmtId="178" fontId="43" fillId="0" borderId="42" xfId="21" applyNumberFormat="1" applyFont="1" applyBorder="1">
      <alignment vertical="center"/>
    </xf>
    <xf numFmtId="178" fontId="43" fillId="0" borderId="14" xfId="21" applyNumberFormat="1" applyFont="1" applyBorder="1">
      <alignment vertical="center"/>
    </xf>
    <xf numFmtId="191" fontId="43" fillId="0" borderId="0" xfId="21" applyNumberFormat="1" applyFont="1">
      <alignment vertical="center"/>
    </xf>
    <xf numFmtId="178" fontId="43" fillId="0" borderId="31" xfId="21" applyNumberFormat="1" applyFont="1" applyBorder="1">
      <alignment vertical="center"/>
    </xf>
    <xf numFmtId="178" fontId="43" fillId="0" borderId="34" xfId="21" applyNumberFormat="1" applyFont="1" applyBorder="1">
      <alignment vertical="center"/>
    </xf>
    <xf numFmtId="189" fontId="43" fillId="0" borderId="34" xfId="21" applyNumberFormat="1" applyFont="1" applyBorder="1">
      <alignment vertical="center"/>
    </xf>
    <xf numFmtId="178" fontId="43" fillId="0" borderId="15" xfId="21" applyNumberFormat="1" applyFont="1" applyBorder="1">
      <alignment vertical="center"/>
    </xf>
    <xf numFmtId="0" fontId="44" fillId="0" borderId="42" xfId="21" applyFont="1" applyBorder="1">
      <alignment vertical="center"/>
    </xf>
    <xf numFmtId="0" fontId="43" fillId="0" borderId="0" xfId="22" applyFont="1">
      <alignment vertical="center"/>
    </xf>
    <xf numFmtId="189" fontId="43" fillId="0" borderId="0" xfId="22" applyNumberFormat="1" applyFont="1">
      <alignment vertical="center"/>
    </xf>
    <xf numFmtId="178" fontId="41" fillId="0" borderId="0" xfId="23" applyNumberFormat="1" applyAlignment="1">
      <alignment vertical="center"/>
    </xf>
    <xf numFmtId="183" fontId="41" fillId="0" borderId="0" xfId="24" applyNumberFormat="1" applyAlignment="1">
      <alignment horizontal="right" vertical="center"/>
    </xf>
    <xf numFmtId="184" fontId="41" fillId="0" borderId="0" xfId="24" applyNumberFormat="1" applyAlignment="1">
      <alignment horizontal="right" vertical="center"/>
    </xf>
    <xf numFmtId="178" fontId="43" fillId="3" borderId="0" xfId="21" applyNumberFormat="1" applyFont="1" applyFill="1" applyAlignment="1">
      <alignment vertical="center" wrapText="1"/>
    </xf>
    <xf numFmtId="178" fontId="41" fillId="0" borderId="0" xfId="23" applyNumberFormat="1" applyAlignment="1">
      <alignment horizontal="center" vertical="center"/>
    </xf>
    <xf numFmtId="0" fontId="46" fillId="0" borderId="0" xfId="25" applyFont="1">
      <alignment vertical="center"/>
    </xf>
    <xf numFmtId="0" fontId="41" fillId="3" borderId="0" xfId="20" applyFill="1"/>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3" fillId="0" borderId="30" xfId="21" applyFont="1" applyBorder="1" applyAlignment="1" applyProtection="1">
      <alignment horizontal="left" vertical="top" wrapText="1"/>
      <protection locked="0"/>
    </xf>
    <xf numFmtId="0" fontId="43" fillId="0" borderId="23" xfId="21" applyFont="1" applyBorder="1" applyAlignment="1" applyProtection="1">
      <alignment horizontal="left" vertical="top" wrapText="1"/>
      <protection locked="0"/>
    </xf>
    <xf numFmtId="0" fontId="43" fillId="0" borderId="16" xfId="21" applyFont="1" applyBorder="1" applyAlignment="1" applyProtection="1">
      <alignment horizontal="left" vertical="top" wrapText="1"/>
      <protection locked="0"/>
    </xf>
    <xf numFmtId="0" fontId="43" fillId="0" borderId="42" xfId="21" applyFont="1" applyBorder="1" applyAlignment="1" applyProtection="1">
      <alignment horizontal="left" vertical="top" wrapText="1"/>
      <protection locked="0"/>
    </xf>
    <xf numFmtId="0" fontId="43" fillId="0" borderId="0" xfId="21" applyFont="1" applyAlignment="1" applyProtection="1">
      <alignment horizontal="left" vertical="top" wrapText="1"/>
      <protection locked="0"/>
    </xf>
    <xf numFmtId="0" fontId="43" fillId="0" borderId="14" xfId="21" applyFont="1" applyBorder="1" applyAlignment="1" applyProtection="1">
      <alignment horizontal="left" vertical="top" wrapText="1"/>
      <protection locked="0"/>
    </xf>
    <xf numFmtId="0" fontId="43" fillId="0" borderId="31" xfId="21" applyFont="1" applyBorder="1" applyAlignment="1" applyProtection="1">
      <alignment horizontal="left" vertical="top" wrapText="1"/>
      <protection locked="0"/>
    </xf>
    <xf numFmtId="0" fontId="43" fillId="0" borderId="34" xfId="21" applyFont="1" applyBorder="1" applyAlignment="1" applyProtection="1">
      <alignment horizontal="left" vertical="top" wrapText="1"/>
      <protection locked="0"/>
    </xf>
    <xf numFmtId="0" fontId="43" fillId="0" borderId="15" xfId="21" applyFont="1" applyBorder="1" applyAlignment="1" applyProtection="1">
      <alignment horizontal="left" vertical="top" wrapText="1"/>
      <protection locked="0"/>
    </xf>
    <xf numFmtId="0" fontId="43" fillId="0" borderId="0" xfId="21" applyFont="1" applyAlignment="1">
      <alignment horizontal="center" vertical="center"/>
    </xf>
    <xf numFmtId="0" fontId="43" fillId="0" borderId="32" xfId="21" applyFont="1" applyBorder="1" applyAlignment="1">
      <alignment horizontal="center" vertical="center"/>
    </xf>
    <xf numFmtId="0" fontId="43" fillId="0" borderId="35" xfId="21" applyFont="1" applyBorder="1" applyAlignment="1">
      <alignment horizontal="center" vertical="center"/>
    </xf>
    <xf numFmtId="0" fontId="43" fillId="0" borderId="37" xfId="21" applyFont="1" applyBorder="1" applyAlignment="1">
      <alignment horizontal="center" vertical="center"/>
    </xf>
    <xf numFmtId="0" fontId="43" fillId="0" borderId="74" xfId="21" applyFont="1" applyBorder="1" applyAlignment="1">
      <alignment horizontal="center" vertical="center"/>
    </xf>
    <xf numFmtId="184" fontId="43" fillId="3" borderId="74" xfId="22" applyNumberFormat="1" applyFont="1" applyFill="1" applyBorder="1" applyAlignment="1">
      <alignment horizontal="center" vertical="center"/>
    </xf>
    <xf numFmtId="184" fontId="43" fillId="3" borderId="0" xfId="22" applyNumberFormat="1" applyFont="1" applyFill="1" applyAlignment="1">
      <alignment horizontal="center" vertical="center"/>
    </xf>
    <xf numFmtId="187" fontId="43" fillId="3" borderId="74" xfId="22" applyNumberFormat="1" applyFont="1" applyFill="1" applyBorder="1" applyAlignment="1">
      <alignment horizontal="center" vertical="center" wrapText="1"/>
    </xf>
    <xf numFmtId="187" fontId="43" fillId="0" borderId="0" xfId="22" applyNumberFormat="1" applyFont="1" applyAlignment="1">
      <alignment horizontal="center" vertical="center" wrapText="1"/>
    </xf>
    <xf numFmtId="178" fontId="41" fillId="0" borderId="0" xfId="21" applyNumberFormat="1" applyAlignment="1">
      <alignment horizontal="center" vertical="center"/>
    </xf>
    <xf numFmtId="187" fontId="43" fillId="3" borderId="0" xfId="22" applyNumberFormat="1" applyFont="1" applyFill="1" applyAlignment="1">
      <alignment horizontal="center" vertical="center" wrapText="1"/>
    </xf>
    <xf numFmtId="184" fontId="43" fillId="3" borderId="0" xfId="22" applyNumberFormat="1" applyFont="1" applyFill="1" applyAlignment="1">
      <alignment horizontal="center" vertical="center" wrapText="1"/>
    </xf>
    <xf numFmtId="184" fontId="43" fillId="0" borderId="0" xfId="21" applyNumberFormat="1" applyFont="1" applyAlignment="1">
      <alignment horizontal="center"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2151C811-0588-4D0A-A515-C1D5355740A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B8EB8C94-B8C6-4DE1-8941-E9B3BCB4B4A4}"/>
    <cellStyle name="標準_【レイアウト】（県）資料３（Ｐ２）　歳出比較分析表" xfId="19" xr:uid="{00000000-0005-0000-0000-000013000000}"/>
    <cellStyle name="標準_【レイアウト】（県）資料３（Ｐ２）　歳出比較分析表 2" xfId="21" xr:uid="{BBB128CA-48E6-419F-A394-D7DA4169E213}"/>
    <cellStyle name="標準_【レイアウト】（市）資料３（Ｐ２）　歳出比較分析表" xfId="18" xr:uid="{00000000-0005-0000-0000-000012000000}"/>
    <cellStyle name="標準_【レイアウト】（市）資料３（Ｐ２）　歳出比較分析表 2" xfId="22" xr:uid="{D8FA39A1-49D7-46FA-A551-CD813C8191C0}"/>
    <cellStyle name="標準_APAHO251300" xfId="13" xr:uid="{00000000-0005-0000-0000-00000D000000}"/>
    <cellStyle name="標準_APAHO251300 2" xfId="23" xr:uid="{4ECFE748-FD4D-4EBB-8DEC-BC64CC48BD1C}"/>
    <cellStyle name="標準_APAHO252300" xfId="14" xr:uid="{00000000-0005-0000-0000-00000E000000}"/>
    <cellStyle name="標準_APAHO252300 2" xfId="24" xr:uid="{F8DC3497-DD40-4F97-886D-C47A6CB93159}"/>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1026-4E67-AFFF-1833E8312B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417738</c:v>
                </c:pt>
                <c:pt idx="1">
                  <c:v>91618</c:v>
                </c:pt>
                <c:pt idx="2">
                  <c:v>123323</c:v>
                </c:pt>
                <c:pt idx="3">
                  <c:v>175087</c:v>
                </c:pt>
                <c:pt idx="4">
                  <c:v>458902</c:v>
                </c:pt>
              </c:numCache>
            </c:numRef>
          </c:val>
          <c:smooth val="0"/>
          <c:extLst>
            <c:ext xmlns:c16="http://schemas.microsoft.com/office/drawing/2014/chart" uri="{C3380CC4-5D6E-409C-BE32-E72D297353CC}">
              <c16:uniqueId val="{00000001-1026-4E67-AFFF-1833E8312B2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5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3.26</c:v>
                </c:pt>
                <c:pt idx="1">
                  <c:v>3.47</c:v>
                </c:pt>
                <c:pt idx="2">
                  <c:v>3.69</c:v>
                </c:pt>
                <c:pt idx="3">
                  <c:v>4.5999999999999996</c:v>
                </c:pt>
                <c:pt idx="4">
                  <c:v>3.71</c:v>
                </c:pt>
              </c:numCache>
            </c:numRef>
          </c:val>
          <c:extLst>
            <c:ext xmlns:c16="http://schemas.microsoft.com/office/drawing/2014/chart" uri="{C3380CC4-5D6E-409C-BE32-E72D297353CC}">
              <c16:uniqueId val="{00000000-C1C0-4958-B05C-6F1AE89F53A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29.9</c:v>
                </c:pt>
                <c:pt idx="1">
                  <c:v>27.63</c:v>
                </c:pt>
                <c:pt idx="2">
                  <c:v>28.67</c:v>
                </c:pt>
                <c:pt idx="3">
                  <c:v>28.34</c:v>
                </c:pt>
                <c:pt idx="4">
                  <c:v>27.74</c:v>
                </c:pt>
              </c:numCache>
            </c:numRef>
          </c:val>
          <c:extLst>
            <c:ext xmlns:c16="http://schemas.microsoft.com/office/drawing/2014/chart" uri="{C3380CC4-5D6E-409C-BE32-E72D297353CC}">
              <c16:uniqueId val="{00000001-C1C0-4958-B05C-6F1AE89F53A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0.77</c:v>
                </c:pt>
                <c:pt idx="1">
                  <c:v>0.47</c:v>
                </c:pt>
                <c:pt idx="2">
                  <c:v>0.09</c:v>
                </c:pt>
                <c:pt idx="3">
                  <c:v>0.96</c:v>
                </c:pt>
                <c:pt idx="4">
                  <c:v>-0.78</c:v>
                </c:pt>
              </c:numCache>
            </c:numRef>
          </c:val>
          <c:smooth val="0"/>
          <c:extLst>
            <c:ext xmlns:c16="http://schemas.microsoft.com/office/drawing/2014/chart" uri="{C3380CC4-5D6E-409C-BE32-E72D297353CC}">
              <c16:uniqueId val="{00000002-C1C0-4958-B05C-6F1AE89F53A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0</c:v>
                </c:pt>
                <c:pt idx="9">
                  <c:v>0</c:v>
                </c:pt>
              </c:numCache>
            </c:numRef>
          </c:val>
          <c:extLst>
            <c:ext xmlns:c16="http://schemas.microsoft.com/office/drawing/2014/chart" uri="{C3380CC4-5D6E-409C-BE32-E72D297353CC}">
              <c16:uniqueId val="{00000000-218E-4F93-9F7B-FFCE7079AEB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8E-4F93-9F7B-FFCE7079AEB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18E-4F93-9F7B-FFCE7079AEB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18E-4F93-9F7B-FFCE7079AEB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18E-4F93-9F7B-FFCE7079AEBA}"/>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0.02</c:v>
                </c:pt>
              </c:numCache>
            </c:numRef>
          </c:val>
          <c:extLst>
            <c:ext xmlns:c16="http://schemas.microsoft.com/office/drawing/2014/chart" uri="{C3380CC4-5D6E-409C-BE32-E72D297353CC}">
              <c16:uniqueId val="{00000005-218E-4F93-9F7B-FFCE7079AEBA}"/>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0.43</c:v>
                </c:pt>
                <c:pt idx="2">
                  <c:v>#N/A</c:v>
                </c:pt>
                <c:pt idx="3">
                  <c:v>0.28000000000000003</c:v>
                </c:pt>
                <c:pt idx="4">
                  <c:v>#N/A</c:v>
                </c:pt>
                <c:pt idx="5">
                  <c:v>0.06</c:v>
                </c:pt>
                <c:pt idx="6">
                  <c:v>#N/A</c:v>
                </c:pt>
                <c:pt idx="7">
                  <c:v>7.0000000000000007E-2</c:v>
                </c:pt>
                <c:pt idx="8">
                  <c:v>#N/A</c:v>
                </c:pt>
                <c:pt idx="9">
                  <c:v>0.11</c:v>
                </c:pt>
              </c:numCache>
            </c:numRef>
          </c:val>
          <c:extLst>
            <c:ext xmlns:c16="http://schemas.microsoft.com/office/drawing/2014/chart" uri="{C3380CC4-5D6E-409C-BE32-E72D297353CC}">
              <c16:uniqueId val="{00000006-218E-4F93-9F7B-FFCE7079AEBA}"/>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c:v>
                </c:pt>
                <c:pt idx="2">
                  <c:v>#N/A</c:v>
                </c:pt>
                <c:pt idx="3">
                  <c:v>1.07</c:v>
                </c:pt>
                <c:pt idx="4">
                  <c:v>#N/A</c:v>
                </c:pt>
                <c:pt idx="5">
                  <c:v>2.42</c:v>
                </c:pt>
                <c:pt idx="6">
                  <c:v>#N/A</c:v>
                </c:pt>
                <c:pt idx="7">
                  <c:v>0.61</c:v>
                </c:pt>
                <c:pt idx="8">
                  <c:v>#N/A</c:v>
                </c:pt>
                <c:pt idx="9">
                  <c:v>0.7</c:v>
                </c:pt>
              </c:numCache>
            </c:numRef>
          </c:val>
          <c:extLst>
            <c:ext xmlns:c16="http://schemas.microsoft.com/office/drawing/2014/chart" uri="{C3380CC4-5D6E-409C-BE32-E72D297353CC}">
              <c16:uniqueId val="{00000007-218E-4F93-9F7B-FFCE7079AEB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3.25</c:v>
                </c:pt>
                <c:pt idx="2">
                  <c:v>#N/A</c:v>
                </c:pt>
                <c:pt idx="3">
                  <c:v>3.47</c:v>
                </c:pt>
                <c:pt idx="4">
                  <c:v>#N/A</c:v>
                </c:pt>
                <c:pt idx="5">
                  <c:v>3.69</c:v>
                </c:pt>
                <c:pt idx="6">
                  <c:v>#N/A</c:v>
                </c:pt>
                <c:pt idx="7">
                  <c:v>4.5999999999999996</c:v>
                </c:pt>
                <c:pt idx="8">
                  <c:v>#N/A</c:v>
                </c:pt>
                <c:pt idx="9">
                  <c:v>3.71</c:v>
                </c:pt>
              </c:numCache>
            </c:numRef>
          </c:val>
          <c:extLst>
            <c:ext xmlns:c16="http://schemas.microsoft.com/office/drawing/2014/chart" uri="{C3380CC4-5D6E-409C-BE32-E72D297353CC}">
              <c16:uniqueId val="{00000008-218E-4F93-9F7B-FFCE7079AEBA}"/>
            </c:ext>
          </c:extLst>
        </c:ser>
        <c:ser>
          <c:idx val="9"/>
          <c:order val="9"/>
          <c:tx>
            <c:strRef>
              <c:f>データシート!$A$36</c:f>
              <c:strCache>
                <c:ptCount val="1"/>
                <c:pt idx="0">
                  <c:v>国民健康保険月形町立病院事業会計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4.62</c:v>
                </c:pt>
                <c:pt idx="2">
                  <c:v>#N/A</c:v>
                </c:pt>
                <c:pt idx="3">
                  <c:v>5.01</c:v>
                </c:pt>
                <c:pt idx="4">
                  <c:v>#N/A</c:v>
                </c:pt>
                <c:pt idx="5">
                  <c:v>7.53</c:v>
                </c:pt>
                <c:pt idx="6">
                  <c:v>#N/A</c:v>
                </c:pt>
                <c:pt idx="7">
                  <c:v>6.86</c:v>
                </c:pt>
                <c:pt idx="8">
                  <c:v>#N/A</c:v>
                </c:pt>
                <c:pt idx="9">
                  <c:v>6.9</c:v>
                </c:pt>
              </c:numCache>
            </c:numRef>
          </c:val>
          <c:extLst>
            <c:ext xmlns:c16="http://schemas.microsoft.com/office/drawing/2014/chart" uri="{C3380CC4-5D6E-409C-BE32-E72D297353CC}">
              <c16:uniqueId val="{00000009-218E-4F93-9F7B-FFCE7079AEBA}"/>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437</c:v>
                </c:pt>
                <c:pt idx="5">
                  <c:v>390</c:v>
                </c:pt>
                <c:pt idx="8">
                  <c:v>370</c:v>
                </c:pt>
                <c:pt idx="11">
                  <c:v>378</c:v>
                </c:pt>
                <c:pt idx="14">
                  <c:v>417</c:v>
                </c:pt>
              </c:numCache>
            </c:numRef>
          </c:val>
          <c:extLst>
            <c:ext xmlns:c16="http://schemas.microsoft.com/office/drawing/2014/chart" uri="{C3380CC4-5D6E-409C-BE32-E72D297353CC}">
              <c16:uniqueId val="{00000000-2C70-44F5-B87D-077FCA5E76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70-44F5-B87D-077FCA5E76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1</c:v>
                </c:pt>
                <c:pt idx="12">
                  <c:v>0</c:v>
                </c:pt>
              </c:numCache>
            </c:numRef>
          </c:val>
          <c:extLst>
            <c:ext xmlns:c16="http://schemas.microsoft.com/office/drawing/2014/chart" uri="{C3380CC4-5D6E-409C-BE32-E72D297353CC}">
              <c16:uniqueId val="{00000002-2C70-44F5-B87D-077FCA5E76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C70-44F5-B87D-077FCA5E76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c:v>
                </c:pt>
                <c:pt idx="3">
                  <c:v>77</c:v>
                </c:pt>
                <c:pt idx="6">
                  <c:v>73</c:v>
                </c:pt>
                <c:pt idx="9">
                  <c:v>72</c:v>
                </c:pt>
                <c:pt idx="12">
                  <c:v>47</c:v>
                </c:pt>
              </c:numCache>
            </c:numRef>
          </c:val>
          <c:extLst>
            <c:ext xmlns:c16="http://schemas.microsoft.com/office/drawing/2014/chart" uri="{C3380CC4-5D6E-409C-BE32-E72D297353CC}">
              <c16:uniqueId val="{00000004-2C70-44F5-B87D-077FCA5E76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70-44F5-B87D-077FCA5E76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70-44F5-B87D-077FCA5E76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426</c:v>
                </c:pt>
                <c:pt idx="3">
                  <c:v>415</c:v>
                </c:pt>
                <c:pt idx="6">
                  <c:v>390</c:v>
                </c:pt>
                <c:pt idx="9">
                  <c:v>411</c:v>
                </c:pt>
                <c:pt idx="12">
                  <c:v>464</c:v>
                </c:pt>
              </c:numCache>
            </c:numRef>
          </c:val>
          <c:extLst>
            <c:ext xmlns:c16="http://schemas.microsoft.com/office/drawing/2014/chart" uri="{C3380CC4-5D6E-409C-BE32-E72D297353CC}">
              <c16:uniqueId val="{00000007-2C70-44F5-B87D-077FCA5E7614}"/>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c:v>
                </c:pt>
                <c:pt idx="2">
                  <c:v>#N/A</c:v>
                </c:pt>
                <c:pt idx="3">
                  <c:v>#N/A</c:v>
                </c:pt>
                <c:pt idx="4">
                  <c:v>104</c:v>
                </c:pt>
                <c:pt idx="5">
                  <c:v>#N/A</c:v>
                </c:pt>
                <c:pt idx="6">
                  <c:v>#N/A</c:v>
                </c:pt>
                <c:pt idx="7">
                  <c:v>95</c:v>
                </c:pt>
                <c:pt idx="8">
                  <c:v>#N/A</c:v>
                </c:pt>
                <c:pt idx="9">
                  <c:v>#N/A</c:v>
                </c:pt>
                <c:pt idx="10">
                  <c:v>106</c:v>
                </c:pt>
                <c:pt idx="11">
                  <c:v>#N/A</c:v>
                </c:pt>
                <c:pt idx="12">
                  <c:v>#N/A</c:v>
                </c:pt>
                <c:pt idx="13">
                  <c:v>94</c:v>
                </c:pt>
                <c:pt idx="14">
                  <c:v>#N/A</c:v>
                </c:pt>
              </c:numCache>
            </c:numRef>
          </c:val>
          <c:smooth val="0"/>
          <c:extLst>
            <c:ext xmlns:c16="http://schemas.microsoft.com/office/drawing/2014/chart" uri="{C3380CC4-5D6E-409C-BE32-E72D297353CC}">
              <c16:uniqueId val="{00000008-2C70-44F5-B87D-077FCA5E761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3369</c:v>
                </c:pt>
                <c:pt idx="5">
                  <c:v>3209</c:v>
                </c:pt>
                <c:pt idx="8">
                  <c:v>3116</c:v>
                </c:pt>
                <c:pt idx="11">
                  <c:v>3150</c:v>
                </c:pt>
                <c:pt idx="14">
                  <c:v>3607</c:v>
                </c:pt>
              </c:numCache>
            </c:numRef>
          </c:val>
          <c:extLst>
            <c:ext xmlns:c16="http://schemas.microsoft.com/office/drawing/2014/chart" uri="{C3380CC4-5D6E-409C-BE32-E72D297353CC}">
              <c16:uniqueId val="{00000000-6377-461B-9D6B-99CA36C549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215</c:v>
                </c:pt>
                <c:pt idx="5">
                  <c:v>167</c:v>
                </c:pt>
                <c:pt idx="8">
                  <c:v>124</c:v>
                </c:pt>
                <c:pt idx="11">
                  <c:v>84</c:v>
                </c:pt>
                <c:pt idx="14">
                  <c:v>57</c:v>
                </c:pt>
              </c:numCache>
            </c:numRef>
          </c:val>
          <c:extLst>
            <c:ext xmlns:c16="http://schemas.microsoft.com/office/drawing/2014/chart" uri="{C3380CC4-5D6E-409C-BE32-E72D297353CC}">
              <c16:uniqueId val="{00000001-6377-461B-9D6B-99CA36C549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3479</c:v>
                </c:pt>
                <c:pt idx="5">
                  <c:v>3808</c:v>
                </c:pt>
                <c:pt idx="8">
                  <c:v>3831</c:v>
                </c:pt>
                <c:pt idx="11">
                  <c:v>4057</c:v>
                </c:pt>
                <c:pt idx="14">
                  <c:v>4766</c:v>
                </c:pt>
              </c:numCache>
            </c:numRef>
          </c:val>
          <c:extLst>
            <c:ext xmlns:c16="http://schemas.microsoft.com/office/drawing/2014/chart" uri="{C3380CC4-5D6E-409C-BE32-E72D297353CC}">
              <c16:uniqueId val="{00000002-6377-461B-9D6B-99CA36C549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77-461B-9D6B-99CA36C549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77-461B-9D6B-99CA36C549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377-461B-9D6B-99CA36C549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685</c:v>
                </c:pt>
                <c:pt idx="3">
                  <c:v>685</c:v>
                </c:pt>
                <c:pt idx="6">
                  <c:v>710</c:v>
                </c:pt>
                <c:pt idx="9">
                  <c:v>704</c:v>
                </c:pt>
                <c:pt idx="12">
                  <c:v>749</c:v>
                </c:pt>
              </c:numCache>
            </c:numRef>
          </c:val>
          <c:extLst>
            <c:ext xmlns:c16="http://schemas.microsoft.com/office/drawing/2014/chart" uri="{C3380CC4-5D6E-409C-BE32-E72D297353CC}">
              <c16:uniqueId val="{00000006-6377-461B-9D6B-99CA36C549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377-461B-9D6B-99CA36C549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421</c:v>
                </c:pt>
                <c:pt idx="3">
                  <c:v>356</c:v>
                </c:pt>
                <c:pt idx="6">
                  <c:v>309</c:v>
                </c:pt>
                <c:pt idx="9">
                  <c:v>295</c:v>
                </c:pt>
                <c:pt idx="12">
                  <c:v>317</c:v>
                </c:pt>
              </c:numCache>
            </c:numRef>
          </c:val>
          <c:extLst>
            <c:ext xmlns:c16="http://schemas.microsoft.com/office/drawing/2014/chart" uri="{C3380CC4-5D6E-409C-BE32-E72D297353CC}">
              <c16:uniqueId val="{00000008-6377-461B-9D6B-99CA36C549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377-461B-9D6B-99CA36C549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3948</c:v>
                </c:pt>
                <c:pt idx="3">
                  <c:v>3764</c:v>
                </c:pt>
                <c:pt idx="6">
                  <c:v>3631</c:v>
                </c:pt>
                <c:pt idx="9">
                  <c:v>3706</c:v>
                </c:pt>
                <c:pt idx="12">
                  <c:v>4364</c:v>
                </c:pt>
              </c:numCache>
            </c:numRef>
          </c:val>
          <c:extLst>
            <c:ext xmlns:c16="http://schemas.microsoft.com/office/drawing/2014/chart" uri="{C3380CC4-5D6E-409C-BE32-E72D297353CC}">
              <c16:uniqueId val="{0000000A-6377-461B-9D6B-99CA36C549C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377-461B-9D6B-99CA36C549C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729</c:v>
                </c:pt>
                <c:pt idx="1">
                  <c:v>730</c:v>
                </c:pt>
                <c:pt idx="2">
                  <c:v>730</c:v>
                </c:pt>
              </c:numCache>
            </c:numRef>
          </c:val>
          <c:extLst>
            <c:ext xmlns:c16="http://schemas.microsoft.com/office/drawing/2014/chart" uri="{C3380CC4-5D6E-409C-BE32-E72D297353CC}">
              <c16:uniqueId val="{00000000-1B58-4489-B8C9-66C4CAE0BD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555</c:v>
                </c:pt>
                <c:pt idx="1">
                  <c:v>565</c:v>
                </c:pt>
                <c:pt idx="2">
                  <c:v>722</c:v>
                </c:pt>
              </c:numCache>
            </c:numRef>
          </c:val>
          <c:extLst>
            <c:ext xmlns:c16="http://schemas.microsoft.com/office/drawing/2014/chart" uri="{C3380CC4-5D6E-409C-BE32-E72D297353CC}">
              <c16:uniqueId val="{00000001-1B58-4489-B8C9-66C4CAE0BD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2378</c:v>
                </c:pt>
                <c:pt idx="1">
                  <c:v>2572</c:v>
                </c:pt>
                <c:pt idx="2">
                  <c:v>3125</c:v>
                </c:pt>
              </c:numCache>
            </c:numRef>
          </c:val>
          <c:extLst>
            <c:ext xmlns:c16="http://schemas.microsoft.com/office/drawing/2014/chart" uri="{C3380CC4-5D6E-409C-BE32-E72D297353CC}">
              <c16:uniqueId val="{00000002-1B58-4489-B8C9-66C4CAE0BDB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{5B522702-D8EC-4642-944E-6BDC7A012462}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AF0-4601-A39F-BC084B266B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{B45E15D6-5824-4678-9568-274124D09787}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AF0-4601-A39F-BC084B266B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{D36CC5B3-5CCE-42B6-B02C-227337F11F59}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AF0-4601-A39F-BC084B266B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{F9EA33E0-5E1A-49F9-8A15-55A2FA33E56A}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AF0-4601-A39F-BC084B266B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{AFBBD50E-B8B1-4BD1-B5D2-A7BA724A6C9E}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AF0-4601-A39F-BC084B266B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{E2B033F4-E104-48C3-AFA3-BF6480C100DF}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AF0-4601-A39F-BC084B266B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{99DF9006-90DB-45F4-82CA-FED328BC9C18}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AF0-4601-A39F-BC084B266B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{13F73F7A-FD12-4145-84A2-2DD2459DE2FB}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AF0-4601-A39F-BC084B266B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{073C33E8-AC9F-4776-A064-55FFF7423F10}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AF0-4601-A39F-BC084B266B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c:v>
                </c:pt>
                <c:pt idx="8">
                  <c:v>75.599999999999994</c:v>
                </c:pt>
                <c:pt idx="16">
                  <c:v>77.3</c:v>
                </c:pt>
                <c:pt idx="24">
                  <c:v>78.3</c:v>
                </c:pt>
                <c:pt idx="32">
                  <c:v>78.3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AF0-4601-A39F-BC084B266B5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{3F98A787-4DF6-4DE5-84AF-34CC63A93D9A}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AF0-4601-A39F-BC084B266B5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{9A29CBBD-0096-46B9-BE7D-B71B61623D1D}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AF0-4601-A39F-BC084B266B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{153E8B9F-00C3-4013-BA8F-6CAF2026E817}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AF0-4601-A39F-BC084B266B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{3FB64FF1-9095-4974-9374-528113CE2964}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AF0-4601-A39F-BC084B266B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{53C82049-26B8-4DCA-B9AF-F3DEFDE3461E}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AF0-4601-A39F-BC084B266B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{C0B62E90-6518-4A6A-ADA9-BEF20446E74C}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AF0-4601-A39F-BC084B266B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{7E6CB431-EFA0-4506-8536-DA80D16B266C}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AF0-4601-A39F-BC084B266B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{D3350B41-C478-4B95-A1E9-A6464557E330}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AF0-4601-A39F-BC084B266B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{996C1199-77AD-4F27-B655-71A6388E759E}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AF0-4601-A39F-BC084B266B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AF0-4601-A39F-BC084B266B53}"/>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{D1E3A49A-7AC8-4D13-809B-027350742FA8}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8A-41D5-A9D6-6EDA6B099B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{207674CF-67C0-4BCB-B6A9-C11E8E4EF163}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8A-41D5-A9D6-6EDA6B099B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{FB3BA8C5-D606-476E-869F-8800171F8103}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8A-41D5-A9D6-6EDA6B099B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{0A24ACC7-B2C9-4772-B2A6-028E39F43F2E}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8A-41D5-A9D6-6EDA6B099B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{24BD3555-DB95-43BF-948F-E1E6647A01EE}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8A-41D5-A9D6-6EDA6B099BA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{C014B343-81CF-4720-B408-EF6A71543F11}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8A-41D5-A9D6-6EDA6B099BA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{A0820195-4635-44B8-953A-E84F5299DB94}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8A-41D5-A9D6-6EDA6B099BA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{60E83AA0-F31A-4807-8838-9E5BCF38ABA5}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8A-41D5-A9D6-6EDA6B099BA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{AC5817DC-242D-4FA8-8615-8E909698F1C3}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8A-41D5-A9D6-6EDA6B099B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3.4</c:v>
                </c:pt>
                <c:pt idx="16">
                  <c:v>4</c:v>
                </c:pt>
                <c:pt idx="24">
                  <c:v>4.5</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68A-41D5-A9D6-6EDA6B099B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{06FC1F8D-F992-4320-B46E-F6A22253A621}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8A-41D5-A9D6-6EDA6B099B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{1AFFF768-7829-4498-878A-BBE90737264F}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8A-41D5-A9D6-6EDA6B099B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{F13B5E94-5B78-45BC-8E4A-5651491D522D}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8A-41D5-A9D6-6EDA6B099B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{59D7D8AB-22F3-4F3E-A515-A03539A8598E}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8A-41D5-A9D6-6EDA6B099B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{A08335D1-B8FC-43F0-B81E-93B4E1448698}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8A-41D5-A9D6-6EDA6B099BA8}"/>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{D4D0AD20-D4D9-40AF-9B45-B78BF1A379C5}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8A-41D5-A9D6-6EDA6B099BA8}"/>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{D76A3635-2FA8-4C78-9211-9DE75F2AD071}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8A-41D5-A9D6-6EDA6B099B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{2BEA0DF7-B71B-4193-A597-A3963BA05472}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8A-41D5-A9D6-6EDA6B099BA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{701A1C0A-0AB8-46C4-8848-76DE11A1EE07}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8A-41D5-A9D6-6EDA6B099B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68A-41D5-A9D6-6EDA6B099BA8}"/>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北海道月形町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2,732
2,722
150.40
6,570,228
6,468,442
97,755
2,631,574
4,363,946</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4.4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84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84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036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95/151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口減少及び農業所得の減少等による町民税の減少等により数値が改善されない状況にある。また、本町は刑務所施設が設置されており、国勢調査人口に受刑者人数も算入されることから、基準財政需要額が同規模団体より高くなる傾向にあることも要因の一つ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84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84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84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109220</xdr:rowOff>
    </xdr:from>
    <xdr:to>
      <xdr:col>23</xdr:col>
      <xdr:colOff>133350</xdr:colOff>
      <xdr:row>44</xdr:row>
      <xdr:rowOff>84455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420"/>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56515</xdr:rowOff>
    </xdr:from>
    <xdr:ext cx="762000" cy="2584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84455</xdr:rowOff>
    </xdr:from>
    <xdr:to>
      <xdr:col>24</xdr:col>
      <xdr:colOff>12700</xdr:colOff>
      <xdr:row>44</xdr:row>
      <xdr:rowOff>84455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24130</xdr:rowOff>
    </xdr:from>
    <xdr:ext cx="762000" cy="259080"/>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109220</xdr:rowOff>
    </xdr:from>
    <xdr:to>
      <xdr:col>24</xdr:col>
      <xdr:colOff>12700</xdr:colOff>
      <xdr:row>36</xdr:row>
      <xdr:rowOff>109220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115570</xdr:rowOff>
    </xdr:from>
    <xdr:to>
      <xdr:col>23</xdr:col>
      <xdr:colOff>133350</xdr:colOff>
      <xdr:row>43</xdr:row>
      <xdr:rowOff>115570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20955</xdr:rowOff>
    </xdr:from>
    <xdr:ext cx="762000" cy="2584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8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4445</xdr:rowOff>
    </xdr:from>
    <xdr:to>
      <xdr:col>23</xdr:col>
      <xdr:colOff>184150</xdr:colOff>
      <xdr:row>43</xdr:row>
      <xdr:rowOff>106045</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115570</xdr:rowOff>
    </xdr:from>
    <xdr:to>
      <xdr:col>19</xdr:col>
      <xdr:colOff>133350</xdr:colOff>
      <xdr:row>43</xdr:row>
      <xdr:rowOff>115570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xdr:rowOff>
    </xdr:from>
    <xdr:to>
      <xdr:col>19</xdr:col>
      <xdr:colOff>184150</xdr:colOff>
      <xdr:row>43</xdr:row>
      <xdr:rowOff>106045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116205</xdr:rowOff>
    </xdr:from>
    <xdr:ext cx="736600" cy="259080"/>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115570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86360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95885</xdr:rowOff>
    </xdr:from>
    <xdr:ext cx="762000" cy="25908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74930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2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135255</xdr:rowOff>
    </xdr:from>
    <xdr:to>
      <xdr:col>11</xdr:col>
      <xdr:colOff>82550</xdr:colOff>
      <xdr:row>43</xdr:row>
      <xdr:rowOff>65405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75565</xdr:rowOff>
    </xdr:from>
    <xdr:ext cx="762000" cy="2584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155575</xdr:rowOff>
    </xdr:from>
    <xdr:to>
      <xdr:col>7</xdr:col>
      <xdr:colOff>31750</xdr:colOff>
      <xdr:row>43</xdr:row>
      <xdr:rowOff>86360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95885</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64770</xdr:rowOff>
    </xdr:from>
    <xdr:to>
      <xdr:col>23</xdr:col>
      <xdr:colOff>184150</xdr:colOff>
      <xdr:row>43</xdr:row>
      <xdr:rowOff>166370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36830</xdr:rowOff>
    </xdr:from>
    <xdr:ext cx="762000" cy="259080"/>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64770</xdr:rowOff>
    </xdr:from>
    <xdr:to>
      <xdr:col>19</xdr:col>
      <xdr:colOff>184150</xdr:colOff>
      <xdr:row>43</xdr:row>
      <xdr:rowOff>166370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151130</xdr:rowOff>
    </xdr:from>
    <xdr:ext cx="7366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64770</xdr:rowOff>
    </xdr:from>
    <xdr:to>
      <xdr:col>15</xdr:col>
      <xdr:colOff>133350</xdr:colOff>
      <xdr:row>43</xdr:row>
      <xdr:rowOff>166370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151130</xdr:rowOff>
    </xdr:from>
    <xdr:ext cx="762000" cy="25908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20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24130</xdr:rowOff>
    </xdr:from>
    <xdr:to>
      <xdr:col>7</xdr:col>
      <xdr:colOff>31750</xdr:colOff>
      <xdr:row>43</xdr:row>
      <xdr:rowOff>125730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110490</xdr:rowOff>
    </xdr:from>
    <xdr:ext cx="762000" cy="2584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2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861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14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98/151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令和６年度については、施設管理等の物件費、路線バス等の補助費等、公債費が増加傾向にあるため、既存事業の見直しにより経常経費の削減に努める。</a:t>
          </a:r>
          <a:endParaRPr kumimoji="1" lang="en-US" altLang="ja-JP"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84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84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113665</xdr:rowOff>
    </xdr:from>
    <xdr:to>
      <xdr:col>23</xdr:col>
      <xdr:colOff>133350</xdr:colOff>
      <xdr:row>67</xdr:row>
      <xdr:rowOff>95885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315"/>
          <a:ext cx="0" cy="1696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67945</xdr:rowOff>
    </xdr:from>
    <xdr:ext cx="762000" cy="2584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95885</xdr:rowOff>
    </xdr:from>
    <xdr:to>
      <xdr:col>24</xdr:col>
      <xdr:colOff>12700</xdr:colOff>
      <xdr:row>67</xdr:row>
      <xdr:rowOff>95885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29210</xdr:rowOff>
    </xdr:from>
    <xdr:ext cx="762000" cy="2584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30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113665</xdr:rowOff>
    </xdr:from>
    <xdr:to>
      <xdr:col>24</xdr:col>
      <xdr:colOff>12700</xdr:colOff>
      <xdr:row>57</xdr:row>
      <xdr:rowOff>113665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111760</xdr:rowOff>
    </xdr:from>
    <xdr:to>
      <xdr:col>23</xdr:col>
      <xdr:colOff>133350</xdr:colOff>
      <xdr:row>64</xdr:row>
      <xdr:rowOff>160020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8456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1270</xdr:rowOff>
    </xdr:from>
    <xdr:ext cx="762000" cy="259080"/>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156210</xdr:rowOff>
    </xdr:from>
    <xdr:to>
      <xdr:col>23</xdr:col>
      <xdr:colOff>184150</xdr:colOff>
      <xdr:row>64</xdr:row>
      <xdr:rowOff>86360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27305</xdr:rowOff>
    </xdr:from>
    <xdr:to>
      <xdr:col>19</xdr:col>
      <xdr:colOff>133350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0010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52070</xdr:rowOff>
    </xdr:from>
    <xdr:ext cx="736600" cy="2584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83185</xdr:rowOff>
    </xdr:from>
    <xdr:to>
      <xdr:col>15</xdr:col>
      <xdr:colOff>82550</xdr:colOff>
      <xdr:row>64</xdr:row>
      <xdr:rowOff>27305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41635"/>
          <a:ext cx="889000" cy="458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3810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2540</xdr:rowOff>
    </xdr:from>
    <xdr:to>
      <xdr:col>11</xdr:col>
      <xdr:colOff>31750</xdr:colOff>
      <xdr:row>61</xdr:row>
      <xdr:rowOff>83185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46099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5080</xdr:rowOff>
    </xdr:from>
    <xdr:ext cx="762000" cy="25908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26670</xdr:rowOff>
    </xdr:from>
    <xdr:ext cx="762000" cy="25908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84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84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84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84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84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81280</xdr:rowOff>
    </xdr:from>
    <xdr:ext cx="762000" cy="259080"/>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54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147320</xdr:rowOff>
    </xdr:from>
    <xdr:ext cx="736600" cy="25908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20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147955</xdr:rowOff>
    </xdr:from>
    <xdr:to>
      <xdr:col>15</xdr:col>
      <xdr:colOff>133350</xdr:colOff>
      <xdr:row>64</xdr:row>
      <xdr:rowOff>78105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63500</xdr:rowOff>
    </xdr:from>
    <xdr:ext cx="762000" cy="2584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36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32385</xdr:rowOff>
    </xdr:from>
    <xdr:to>
      <xdr:col>11</xdr:col>
      <xdr:colOff>82550</xdr:colOff>
      <xdr:row>61</xdr:row>
      <xdr:rowOff>133985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144145</xdr:rowOff>
    </xdr:from>
    <xdr:ext cx="762000" cy="2584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59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123190</xdr:rowOff>
    </xdr:from>
    <xdr:to>
      <xdr:col>7</xdr:col>
      <xdr:colOff>31750</xdr:colOff>
      <xdr:row>61</xdr:row>
      <xdr:rowOff>53340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63500</xdr:rowOff>
    </xdr:from>
    <xdr:ext cx="762000" cy="2584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1790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[816,436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117/151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ふるさと納税寄附額が伸長しており、関連する物件費が増加しているため、急増している。人件費については、給与改定や会計年度任用職員の増加などにより増額傾向にある。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479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84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84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54610</xdr:rowOff>
    </xdr:from>
    <xdr:to>
      <xdr:col>23</xdr:col>
      <xdr:colOff>133350</xdr:colOff>
      <xdr:row>88</xdr:row>
      <xdr:rowOff>126365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060"/>
          <a:ext cx="0" cy="1271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98425</xdr:rowOff>
    </xdr:from>
    <xdr:ext cx="762000" cy="2584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6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126365</xdr:rowOff>
    </xdr:from>
    <xdr:to>
      <xdr:col>24</xdr:col>
      <xdr:colOff>12700</xdr:colOff>
      <xdr:row>88</xdr:row>
      <xdr:rowOff>126365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140970</xdr:rowOff>
    </xdr:from>
    <xdr:ext cx="762000" cy="259080"/>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54610</xdr:rowOff>
    </xdr:from>
    <xdr:to>
      <xdr:col>24</xdr:col>
      <xdr:colOff>12700</xdr:colOff>
      <xdr:row>81</xdr:row>
      <xdr:rowOff>54610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121920</xdr:rowOff>
    </xdr:from>
    <xdr:to>
      <xdr:col>23</xdr:col>
      <xdr:colOff>133350</xdr:colOff>
      <xdr:row>83</xdr:row>
      <xdr:rowOff>75565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80820"/>
          <a:ext cx="8382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52070</xdr:rowOff>
    </xdr:from>
    <xdr:ext cx="762000" cy="2584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95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34925</xdr:rowOff>
    </xdr:from>
    <xdr:to>
      <xdr:col>23</xdr:col>
      <xdr:colOff>184150</xdr:colOff>
      <xdr:row>82</xdr:row>
      <xdr:rowOff>136525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86360</xdr:rowOff>
    </xdr:from>
    <xdr:to>
      <xdr:col>19</xdr:col>
      <xdr:colOff>133350</xdr:colOff>
      <xdr:row>82</xdr:row>
      <xdr:rowOff>121920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4526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5080</xdr:rowOff>
    </xdr:from>
    <xdr:to>
      <xdr:col>19</xdr:col>
      <xdr:colOff>184150</xdr:colOff>
      <xdr:row>82</xdr:row>
      <xdr:rowOff>106680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116840</xdr:rowOff>
    </xdr:from>
    <xdr:ext cx="736600"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54610</xdr:rowOff>
    </xdr:from>
    <xdr:to>
      <xdr:col>15</xdr:col>
      <xdr:colOff>82550</xdr:colOff>
      <xdr:row>82</xdr:row>
      <xdr:rowOff>86360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351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167005</xdr:rowOff>
    </xdr:from>
    <xdr:to>
      <xdr:col>15</xdr:col>
      <xdr:colOff>133350</xdr:colOff>
      <xdr:row>82</xdr:row>
      <xdr:rowOff>97790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107315</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54610</xdr:rowOff>
    </xdr:from>
    <xdr:to>
      <xdr:col>11</xdr:col>
      <xdr:colOff>31750</xdr:colOff>
      <xdr:row>82</xdr:row>
      <xdr:rowOff>69850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1351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141605</xdr:rowOff>
    </xdr:from>
    <xdr:to>
      <xdr:col>11</xdr:col>
      <xdr:colOff>82550</xdr:colOff>
      <xdr:row>82</xdr:row>
      <xdr:rowOff>71755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81915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7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127000</xdr:rowOff>
    </xdr:from>
    <xdr:to>
      <xdr:col>7</xdr:col>
      <xdr:colOff>31750</xdr:colOff>
      <xdr:row>82</xdr:row>
      <xdr:rowOff>57150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67310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24765</xdr:rowOff>
    </xdr:from>
    <xdr:to>
      <xdr:col>23</xdr:col>
      <xdr:colOff>184150</xdr:colOff>
      <xdr:row>83</xdr:row>
      <xdr:rowOff>126365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5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168275</xdr:rowOff>
    </xdr:from>
    <xdr:ext cx="762000" cy="2584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271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816,436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71120</xdr:rowOff>
    </xdr:from>
    <xdr:to>
      <xdr:col>19</xdr:col>
      <xdr:colOff>184150</xdr:colOff>
      <xdr:row>83</xdr:row>
      <xdr:rowOff>1270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157480</xdr:rowOff>
    </xdr:from>
    <xdr:ext cx="736600" cy="2584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163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634,820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35560</xdr:rowOff>
    </xdr:from>
    <xdr:to>
      <xdr:col>15</xdr:col>
      <xdr:colOff>133350</xdr:colOff>
      <xdr:row>82</xdr:row>
      <xdr:rowOff>137160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121920</xdr:rowOff>
    </xdr:from>
    <xdr:ext cx="762000" cy="2584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80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583,251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3810</xdr:rowOff>
    </xdr:from>
    <xdr:to>
      <xdr:col>11</xdr:col>
      <xdr:colOff>82550</xdr:colOff>
      <xdr:row>82</xdr:row>
      <xdr:rowOff>105410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6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90170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49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537,123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19050</xdr:rowOff>
    </xdr:from>
    <xdr:to>
      <xdr:col>7</xdr:col>
      <xdr:colOff>31750</xdr:colOff>
      <xdr:row>82</xdr:row>
      <xdr:rowOff>120650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105410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64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559,153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職員数が少ないため、年齢層の変動による指数への影響度合いが大きく、職員の退職が多くなっていることから、数値が変更している。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84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154940</xdr:rowOff>
    </xdr:from>
    <xdr:to>
      <xdr:col>81</xdr:col>
      <xdr:colOff>44450</xdr:colOff>
      <xdr:row>89</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3840"/>
          <a:ext cx="0" cy="1124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52070</xdr:rowOff>
    </xdr:from>
    <xdr:ext cx="762000" cy="2584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1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79375</xdr:rowOff>
    </xdr:from>
    <xdr:to>
      <xdr:col>81</xdr:col>
      <xdr:colOff>133350</xdr:colOff>
      <xdr:row>89</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69850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dr:col>80</xdr:col>
      <xdr:colOff>165100</xdr:colOff>
      <xdr:row>82</xdr:row>
      <xdr:rowOff>154940</xdr:rowOff>
    </xdr:from>
    <xdr:to>
      <xdr:col>81</xdr:col>
      <xdr:colOff>133350</xdr:colOff>
      <xdr:row>82</xdr:row>
      <xdr:rowOff>154940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115570</xdr:rowOff>
    </xdr:from>
    <xdr:to>
      <xdr:col>81</xdr:col>
      <xdr:colOff>44450</xdr:colOff>
      <xdr:row>88</xdr:row>
      <xdr:rowOff>144780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0317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166370</xdr:rowOff>
    </xdr:from>
    <xdr:ext cx="762000" cy="2584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10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87</xdr:row>
      <xdr:rowOff>149860</xdr:rowOff>
    </xdr:from>
    <xdr:to>
      <xdr:col>81</xdr:col>
      <xdr:colOff>95250</xdr:colOff>
      <xdr:row>88</xdr:row>
      <xdr:rowOff>80010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77470</xdr:rowOff>
    </xdr:from>
    <xdr:to>
      <xdr:col>77</xdr:col>
      <xdr:colOff>44450</xdr:colOff>
      <xdr:row>88</xdr:row>
      <xdr:rowOff>115570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650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139700</xdr:rowOff>
    </xdr:from>
    <xdr:to>
      <xdr:col>77</xdr:col>
      <xdr:colOff>95250</xdr:colOff>
      <xdr:row>88</xdr:row>
      <xdr:rowOff>69850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80010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77470</xdr:rowOff>
    </xdr:from>
    <xdr:to>
      <xdr:col>72</xdr:col>
      <xdr:colOff>203200</xdr:colOff>
      <xdr:row>88</xdr:row>
      <xdr:rowOff>81915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650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85090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81915</xdr:rowOff>
    </xdr:from>
    <xdr:to>
      <xdr:col>68</xdr:col>
      <xdr:colOff>152400</xdr:colOff>
      <xdr:row>88</xdr:row>
      <xdr:rowOff>81915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69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154940</xdr:rowOff>
    </xdr:from>
    <xdr:to>
      <xdr:col>68</xdr:col>
      <xdr:colOff>203200</xdr:colOff>
      <xdr:row>88</xdr:row>
      <xdr:rowOff>84455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1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94615</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87</xdr:row>
      <xdr:rowOff>149860</xdr:rowOff>
    </xdr:from>
    <xdr:to>
      <xdr:col>64</xdr:col>
      <xdr:colOff>152400</xdr:colOff>
      <xdr:row>88</xdr:row>
      <xdr:rowOff>80010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90170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93980</xdr:rowOff>
    </xdr:from>
    <xdr:to>
      <xdr:col>81</xdr:col>
      <xdr:colOff>95250</xdr:colOff>
      <xdr:row>89</xdr:row>
      <xdr:rowOff>24130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161290</xdr:rowOff>
    </xdr:from>
    <xdr:ext cx="762000" cy="25908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7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64770</xdr:rowOff>
    </xdr:from>
    <xdr:to>
      <xdr:col>77</xdr:col>
      <xdr:colOff>95250</xdr:colOff>
      <xdr:row>88</xdr:row>
      <xdr:rowOff>166370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5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151130</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38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26670</xdr:rowOff>
    </xdr:from>
    <xdr:to>
      <xdr:col>73</xdr:col>
      <xdr:colOff>44450</xdr:colOff>
      <xdr:row>88</xdr:row>
      <xdr:rowOff>128270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1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113030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00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31115</xdr:rowOff>
    </xdr:from>
    <xdr:to>
      <xdr:col>68</xdr:col>
      <xdr:colOff>203200</xdr:colOff>
      <xdr:row>88</xdr:row>
      <xdr:rowOff>132715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117475</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5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31115</xdr:rowOff>
    </xdr:from>
    <xdr:to>
      <xdr:col>64</xdr:col>
      <xdr:colOff>152400</xdr:colOff>
      <xdr:row>88</xdr:row>
      <xdr:rowOff>132715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117475</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05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861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14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[24.52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適切な定員管理を行い、住民サービスの低下を招かないように効率的な組織運営に努める。</a:t>
          </a: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84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139065</xdr:rowOff>
    </xdr:from>
    <xdr:to>
      <xdr:col>81</xdr:col>
      <xdr:colOff>44450</xdr:colOff>
      <xdr:row>67</xdr:row>
      <xdr:rowOff>114935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615"/>
          <a:ext cx="0" cy="1347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86995</xdr:rowOff>
    </xdr:from>
    <xdr:ext cx="762000" cy="2584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114935</xdr:rowOff>
    </xdr:from>
    <xdr:to>
      <xdr:col>81</xdr:col>
      <xdr:colOff>133350</xdr:colOff>
      <xdr:row>67</xdr:row>
      <xdr:rowOff>114935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53975</xdr:rowOff>
    </xdr:from>
    <xdr:ext cx="762000" cy="2584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139065</xdr:rowOff>
    </xdr:from>
    <xdr:to>
      <xdr:col>81</xdr:col>
      <xdr:colOff>133350</xdr:colOff>
      <xdr:row>59</xdr:row>
      <xdr:rowOff>139065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2540</xdr:rowOff>
    </xdr:from>
    <xdr:to>
      <xdr:col>81</xdr:col>
      <xdr:colOff>44450</xdr:colOff>
      <xdr:row>61</xdr:row>
      <xdr:rowOff>25400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609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122555</xdr:rowOff>
    </xdr:from>
    <xdr:ext cx="762000" cy="2584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5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150495</xdr:rowOff>
    </xdr:from>
    <xdr:to>
      <xdr:col>81</xdr:col>
      <xdr:colOff>95250</xdr:colOff>
      <xdr:row>61</xdr:row>
      <xdr:rowOff>80645</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139065</xdr:rowOff>
    </xdr:from>
    <xdr:to>
      <xdr:col>77</xdr:col>
      <xdr:colOff>44450</xdr:colOff>
      <xdr:row>61</xdr:row>
      <xdr:rowOff>2540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2606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140335</xdr:rowOff>
    </xdr:from>
    <xdr:to>
      <xdr:col>77</xdr:col>
      <xdr:colOff>95250</xdr:colOff>
      <xdr:row>61</xdr:row>
      <xdr:rowOff>70485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55245</xdr:rowOff>
    </xdr:from>
    <xdr:ext cx="736600" cy="2584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6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125730</xdr:rowOff>
    </xdr:from>
    <xdr:to>
      <xdr:col>72</xdr:col>
      <xdr:colOff>203200</xdr:colOff>
      <xdr:row>60</xdr:row>
      <xdr:rowOff>139065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127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132715</xdr:rowOff>
    </xdr:from>
    <xdr:to>
      <xdr:col>73</xdr:col>
      <xdr:colOff>44450</xdr:colOff>
      <xdr:row>61</xdr:row>
      <xdr:rowOff>63500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47625</xdr:rowOff>
    </xdr:from>
    <xdr:ext cx="7620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109220</xdr:rowOff>
    </xdr:from>
    <xdr:to>
      <xdr:col>68</xdr:col>
      <xdr:colOff>152400</xdr:colOff>
      <xdr:row>60</xdr:row>
      <xdr:rowOff>125730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9622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118110</xdr:rowOff>
    </xdr:from>
    <xdr:to>
      <xdr:col>68</xdr:col>
      <xdr:colOff>203200</xdr:colOff>
      <xdr:row>61</xdr:row>
      <xdr:rowOff>48260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33020</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110490</xdr:rowOff>
    </xdr:from>
    <xdr:to>
      <xdr:col>64</xdr:col>
      <xdr:colOff>152400</xdr:colOff>
      <xdr:row>61</xdr:row>
      <xdr:rowOff>40640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25400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84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84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84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84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146050</xdr:rowOff>
    </xdr:from>
    <xdr:to>
      <xdr:col>81</xdr:col>
      <xdr:colOff>95250</xdr:colOff>
      <xdr:row>61</xdr:row>
      <xdr:rowOff>76200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162560</xdr:rowOff>
    </xdr:from>
    <xdr:ext cx="762000" cy="259080"/>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78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123190</xdr:rowOff>
    </xdr:from>
    <xdr:to>
      <xdr:col>77</xdr:col>
      <xdr:colOff>95250</xdr:colOff>
      <xdr:row>61</xdr:row>
      <xdr:rowOff>53340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63500</xdr:rowOff>
    </xdr:from>
    <xdr:ext cx="736600" cy="2584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790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88265</xdr:rowOff>
    </xdr:from>
    <xdr:to>
      <xdr:col>73</xdr:col>
      <xdr:colOff>44450</xdr:colOff>
      <xdr:row>61</xdr:row>
      <xdr:rowOff>18415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29210</xdr:rowOff>
    </xdr:from>
    <xdr:ext cx="762000" cy="2584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4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74930</xdr:rowOff>
    </xdr:from>
    <xdr:to>
      <xdr:col>68</xdr:col>
      <xdr:colOff>203200</xdr:colOff>
      <xdr:row>61</xdr:row>
      <xdr:rowOff>5080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15240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130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57785</xdr:rowOff>
    </xdr:from>
    <xdr:to>
      <xdr:col>64</xdr:col>
      <xdr:colOff>152400</xdr:colOff>
      <xdr:row>60</xdr:row>
      <xdr:rowOff>159385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169545</xdr:rowOff>
    </xdr:from>
    <xdr:ext cx="762000" cy="2584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13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今後見込まれる公共施設等の改修により、数値は上昇していく見込みである。将来への負担が過大とならないよう、適切な数値の範囲で推移するよう、計画的な建設事業の実施により、起債額のコントロールに努め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84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84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20955</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055"/>
          <a:ext cx="0" cy="979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115570</xdr:rowOff>
    </xdr:from>
    <xdr:ext cx="762000" cy="259080"/>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107315</xdr:rowOff>
    </xdr:from>
    <xdr:ext cx="762000" cy="259080"/>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80</xdr:col>
      <xdr:colOff>165100</xdr:colOff>
      <xdr:row>38</xdr:row>
      <xdr:rowOff>20955</xdr:rowOff>
    </xdr:from>
    <xdr:to>
      <xdr:col>81</xdr:col>
      <xdr:colOff>133350</xdr:colOff>
      <xdr:row>38</xdr:row>
      <xdr:rowOff>20955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97790</xdr:rowOff>
    </xdr:from>
    <xdr:to>
      <xdr:col>81</xdr:col>
      <xdr:colOff>44450</xdr:colOff>
      <xdr:row>40</xdr:row>
      <xdr:rowOff>102870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9557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21590</xdr:rowOff>
    </xdr:from>
    <xdr:ext cx="762000" cy="259080"/>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102870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3674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34925</xdr:rowOff>
    </xdr:from>
    <xdr:to>
      <xdr:col>77</xdr:col>
      <xdr:colOff>95250</xdr:colOff>
      <xdr:row>41</xdr:row>
      <xdr:rowOff>136525</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121285</xdr:rowOff>
    </xdr:from>
    <xdr:ext cx="736600" cy="2584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7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49530</xdr:rowOff>
    </xdr:from>
    <xdr:to>
      <xdr:col>72</xdr:col>
      <xdr:colOff>203200</xdr:colOff>
      <xdr:row>40</xdr:row>
      <xdr:rowOff>78740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0753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111760</xdr:rowOff>
    </xdr:from>
    <xdr:ext cx="762000" cy="2584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15875</xdr:rowOff>
    </xdr:from>
    <xdr:to>
      <xdr:col>68</xdr:col>
      <xdr:colOff>152400</xdr:colOff>
      <xdr:row>40</xdr:row>
      <xdr:rowOff>49530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87387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111760</xdr:rowOff>
    </xdr:from>
    <xdr:ext cx="762000" cy="2584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20320</xdr:rowOff>
    </xdr:from>
    <xdr:to>
      <xdr:col>64</xdr:col>
      <xdr:colOff>152400</xdr:colOff>
      <xdr:row>41</xdr:row>
      <xdr:rowOff>121920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4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106680</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46990</xdr:rowOff>
    </xdr:from>
    <xdr:to>
      <xdr:col>81</xdr:col>
      <xdr:colOff>95250</xdr:colOff>
      <xdr:row>40</xdr:row>
      <xdr:rowOff>148590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63500</xdr:rowOff>
    </xdr:from>
    <xdr:ext cx="762000" cy="2584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500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163830</xdr:rowOff>
    </xdr:from>
    <xdr:ext cx="7366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789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139700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170180</xdr:rowOff>
    </xdr:from>
    <xdr:to>
      <xdr:col>68</xdr:col>
      <xdr:colOff>203200</xdr:colOff>
      <xdr:row>40</xdr:row>
      <xdr:rowOff>100330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110490</xdr:rowOff>
    </xdr:from>
    <xdr:ext cx="762000" cy="2584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255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136525</xdr:rowOff>
    </xdr:from>
    <xdr:to>
      <xdr:col>64</xdr:col>
      <xdr:colOff>152400</xdr:colOff>
      <xdr:row>40</xdr:row>
      <xdr:rowOff>66675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82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76835</xdr:rowOff>
    </xdr:from>
    <xdr:ext cx="762000" cy="2584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591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将来負担は発生しておらず、今後においても将来を見据えた財政運営を継続する。</a:t>
          </a:r>
        </a:p>
      </xdr:txBody>
    </xdr:sp>
    <xdr:clientData/>
  </xdr:twoCellAnchor>
  <xdr:oneCellAnchor>
    <xdr:from>
      <xdr:col>61</xdr:col>
      <xdr:colOff>6350</xdr:colOff>
      <xdr:row>10</xdr:row>
      <xdr:rowOff>63500</xdr:rowOff>
    </xdr:from>
    <xdr:ext cx="298450" cy="224790"/>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84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84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125730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455"/>
          <a:ext cx="0" cy="1698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97790</xdr:rowOff>
    </xdr:from>
    <xdr:ext cx="762000" cy="2584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1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125730</xdr:rowOff>
    </xdr:from>
    <xdr:to>
      <xdr:col>81</xdr:col>
      <xdr:colOff>133350</xdr:colOff>
      <xdr:row>23</xdr:row>
      <xdr:rowOff>125730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84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84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2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84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84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84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90805</xdr:rowOff>
    </xdr:from>
    <xdr:to>
      <xdr:col>64</xdr:col>
      <xdr:colOff>152400</xdr:colOff>
      <xdr:row>14</xdr:row>
      <xdr:rowOff>20955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31115</xdr:rowOff>
    </xdr:from>
    <xdr:ext cx="762000" cy="2584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北海道月形町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2,732
2,722
150.40
6,570,228
6,468,442
97,755
2,631,574
4,363,946</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4.4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84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類似団体を下回る状況となっているため、今後も人件費の適正化及び定員管理により健全な財政運営に努める。</a:t>
          </a: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84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736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736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736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736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736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84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11430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72390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111760</xdr:rowOff>
    </xdr:from>
    <xdr:to>
      <xdr:col>24</xdr:col>
      <xdr:colOff>25400</xdr:colOff>
      <xdr:row>35</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125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132080</xdr:rowOff>
    </xdr:from>
    <xdr:ext cx="762000" cy="2584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35</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163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44450</xdr:rowOff>
    </xdr:from>
    <xdr:ext cx="73596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77470</xdr:rowOff>
    </xdr:from>
    <xdr:to>
      <xdr:col>15</xdr:col>
      <xdr:colOff>98425</xdr:colOff>
      <xdr:row>35</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82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77470</xdr:rowOff>
    </xdr:from>
    <xdr:to>
      <xdr:col>11</xdr:col>
      <xdr:colOff>9525</xdr:colOff>
      <xdr:row>35</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82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21590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101600</xdr:rowOff>
    </xdr:from>
    <xdr:ext cx="76136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60960</xdr:rowOff>
    </xdr:from>
    <xdr:to>
      <xdr:col>24</xdr:col>
      <xdr:colOff>76200</xdr:colOff>
      <xdr:row>35</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77470</xdr:rowOff>
    </xdr:from>
    <xdr:ext cx="762000" cy="2584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67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5080</xdr:rowOff>
    </xdr:from>
    <xdr:ext cx="73596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343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91440</xdr:rowOff>
    </xdr:from>
    <xdr:to>
      <xdr:col>15</xdr:col>
      <xdr:colOff>149225</xdr:colOff>
      <xdr:row>36</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31750</xdr:rowOff>
    </xdr:from>
    <xdr:ext cx="762000" cy="2584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10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26670</xdr:rowOff>
    </xdr:from>
    <xdr:to>
      <xdr:col>11</xdr:col>
      <xdr:colOff>60325</xdr:colOff>
      <xdr:row>35</xdr:row>
      <xdr:rowOff>128270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138430</xdr:rowOff>
    </xdr:from>
    <xdr:ext cx="76136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96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91440</xdr:rowOff>
    </xdr:from>
    <xdr:to>
      <xdr:col>6</xdr:col>
      <xdr:colOff>171450</xdr:colOff>
      <xdr:row>36</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31750</xdr:rowOff>
    </xdr:from>
    <xdr:ext cx="761365" cy="2584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1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保有する町有財産の維持管理経費について、委託料や燃料費などの需用費が増加傾向にある。公共施設の床面積の削減等により経費の縮減に努める。</a:t>
          </a:r>
        </a:p>
      </xdr:txBody>
    </xdr:sp>
    <xdr:clientData/>
  </xdr:twoCellAnchor>
  <xdr:oneCellAnchor>
    <xdr:from>
      <xdr:col>62</xdr:col>
      <xdr:colOff>6350</xdr:colOff>
      <xdr:row>9</xdr:row>
      <xdr:rowOff>107950</xdr:rowOff>
    </xdr:from>
    <xdr:ext cx="29781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84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7365" cy="2584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7365" cy="2584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7365" cy="2584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7365" cy="2584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158750</xdr:rowOff>
    </xdr:from>
    <xdr:to>
      <xdr:col>82</xdr:col>
      <xdr:colOff>107950</xdr:colOff>
      <xdr:row>20</xdr:row>
      <xdr:rowOff>113030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050"/>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85090</xdr:rowOff>
    </xdr:from>
    <xdr:ext cx="762000" cy="259080"/>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113030</xdr:rowOff>
    </xdr:from>
    <xdr:to>
      <xdr:col>82</xdr:col>
      <xdr:colOff>196850</xdr:colOff>
      <xdr:row>20</xdr:row>
      <xdr:rowOff>113030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73660</xdr:rowOff>
    </xdr:from>
    <xdr:ext cx="762000" cy="259080"/>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158750</xdr:rowOff>
    </xdr:from>
    <xdr:to>
      <xdr:col>82</xdr:col>
      <xdr:colOff>196850</xdr:colOff>
      <xdr:row>14</xdr:row>
      <xdr:rowOff>158750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83820</xdr:rowOff>
    </xdr:from>
    <xdr:to>
      <xdr:col>82</xdr:col>
      <xdr:colOff>107950</xdr:colOff>
      <xdr:row>19</xdr:row>
      <xdr:rowOff>133985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34137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67310</xdr:rowOff>
    </xdr:from>
    <xdr:ext cx="762000" cy="259080"/>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50800</xdr:rowOff>
    </xdr:from>
    <xdr:to>
      <xdr:col>82</xdr:col>
      <xdr:colOff>158750</xdr:colOff>
      <xdr:row>17</xdr:row>
      <xdr:rowOff>152400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83820</xdr:rowOff>
    </xdr:from>
    <xdr:to>
      <xdr:col>78</xdr:col>
      <xdr:colOff>69850</xdr:colOff>
      <xdr:row>19</xdr:row>
      <xdr:rowOff>97790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3413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37465</xdr:rowOff>
    </xdr:from>
    <xdr:to>
      <xdr:col>78</xdr:col>
      <xdr:colOff>120650</xdr:colOff>
      <xdr:row>17</xdr:row>
      <xdr:rowOff>139065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149225</xdr:rowOff>
    </xdr:from>
    <xdr:ext cx="736600" cy="25908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166370</xdr:rowOff>
    </xdr:from>
    <xdr:to>
      <xdr:col>73</xdr:col>
      <xdr:colOff>180975</xdr:colOff>
      <xdr:row>19</xdr:row>
      <xdr:rowOff>97790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81020"/>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23495</xdr:rowOff>
    </xdr:from>
    <xdr:to>
      <xdr:col>74</xdr:col>
      <xdr:colOff>31750</xdr:colOff>
      <xdr:row>17</xdr:row>
      <xdr:rowOff>125095</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135255</xdr:rowOff>
    </xdr:from>
    <xdr:ext cx="762000" cy="2584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0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127000</xdr:rowOff>
    </xdr:from>
    <xdr:to>
      <xdr:col>69</xdr:col>
      <xdr:colOff>92075</xdr:colOff>
      <xdr:row>17</xdr:row>
      <xdr:rowOff>166370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87020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140335</xdr:rowOff>
    </xdr:from>
    <xdr:to>
      <xdr:col>69</xdr:col>
      <xdr:colOff>142875</xdr:colOff>
      <xdr:row>17</xdr:row>
      <xdr:rowOff>70485</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80645</xdr:rowOff>
    </xdr:from>
    <xdr:ext cx="761365"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3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59690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136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19</xdr:row>
      <xdr:rowOff>83185</xdr:rowOff>
    </xdr:from>
    <xdr:to>
      <xdr:col>82</xdr:col>
      <xdr:colOff>158750</xdr:colOff>
      <xdr:row>20</xdr:row>
      <xdr:rowOff>13335</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34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55245</xdr:rowOff>
    </xdr:from>
    <xdr:ext cx="762000" cy="2584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3127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19</xdr:row>
      <xdr:rowOff>33020</xdr:rowOff>
    </xdr:from>
    <xdr:to>
      <xdr:col>78</xdr:col>
      <xdr:colOff>120650</xdr:colOff>
      <xdr:row>19</xdr:row>
      <xdr:rowOff>134620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119380</xdr:rowOff>
    </xdr:from>
    <xdr:ext cx="7366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769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19</xdr:row>
      <xdr:rowOff>46355</xdr:rowOff>
    </xdr:from>
    <xdr:to>
      <xdr:col>74</xdr:col>
      <xdr:colOff>31750</xdr:colOff>
      <xdr:row>19</xdr:row>
      <xdr:rowOff>147955</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30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132715</xdr:rowOff>
    </xdr:from>
    <xdr:ext cx="762000" cy="2584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90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114935</xdr:rowOff>
    </xdr:from>
    <xdr:to>
      <xdr:col>69</xdr:col>
      <xdr:colOff>142875</xdr:colOff>
      <xdr:row>18</xdr:row>
      <xdr:rowOff>45085</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2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29845</xdr:rowOff>
    </xdr:from>
    <xdr:ext cx="761365" cy="2584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159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16510</xdr:rowOff>
    </xdr:from>
    <xdr:ext cx="762000" cy="259080"/>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8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町内に福祉施設が多く設置されており、利用者に対する扶助費が類似団体より多くなる傾向にある。適正な経費配分を念頭にして事業内容の見直しを検討する。</a:t>
          </a:r>
        </a:p>
      </xdr:txBody>
    </xdr:sp>
    <xdr:clientData/>
  </xdr:twoCellAnchor>
  <xdr:oneCellAnchor>
    <xdr:from>
      <xdr:col>3</xdr:col>
      <xdr:colOff>123825</xdr:colOff>
      <xdr:row>49</xdr:row>
      <xdr:rowOff>107950</xdr:rowOff>
    </xdr:from>
    <xdr:ext cx="297815" cy="22542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84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7365" cy="259080"/>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7365" cy="2584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7365" cy="2584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7365" cy="259080"/>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7365" cy="2584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7365" cy="259080"/>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60</xdr:row>
      <xdr:rowOff>143510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295"/>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45085</xdr:rowOff>
    </xdr:from>
    <xdr:to>
      <xdr:col>24</xdr:col>
      <xdr:colOff>25400</xdr:colOff>
      <xdr:row>56</xdr:row>
      <xdr:rowOff>78105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4628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19050</xdr:rowOff>
    </xdr:from>
    <xdr:ext cx="762000" cy="2584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2540</xdr:rowOff>
    </xdr:from>
    <xdr:to>
      <xdr:col>24</xdr:col>
      <xdr:colOff>76200</xdr:colOff>
      <xdr:row>55</xdr:row>
      <xdr:rowOff>104140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78105</xdr:rowOff>
    </xdr:from>
    <xdr:to>
      <xdr:col>19</xdr:col>
      <xdr:colOff>187325</xdr:colOff>
      <xdr:row>56</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793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158115</xdr:rowOff>
    </xdr:from>
    <xdr:to>
      <xdr:col>20</xdr:col>
      <xdr:colOff>38100</xdr:colOff>
      <xdr:row>55</xdr:row>
      <xdr:rowOff>88265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98425</xdr:rowOff>
    </xdr:from>
    <xdr:ext cx="735965" cy="2584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2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78105</xdr:rowOff>
    </xdr:from>
    <xdr:to>
      <xdr:col>15</xdr:col>
      <xdr:colOff>98425</xdr:colOff>
      <xdr:row>56</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793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158115</xdr:rowOff>
    </xdr:from>
    <xdr:to>
      <xdr:col>15</xdr:col>
      <xdr:colOff>149225</xdr:colOff>
      <xdr:row>55</xdr:row>
      <xdr:rowOff>88265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98425</xdr:rowOff>
    </xdr:from>
    <xdr:ext cx="762000" cy="2584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2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78105</xdr:rowOff>
    </xdr:from>
    <xdr:to>
      <xdr:col>11</xdr:col>
      <xdr:colOff>9525</xdr:colOff>
      <xdr:row>56</xdr:row>
      <xdr:rowOff>94615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7930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141605</xdr:rowOff>
    </xdr:from>
    <xdr:to>
      <xdr:col>11</xdr:col>
      <xdr:colOff>60325</xdr:colOff>
      <xdr:row>55</xdr:row>
      <xdr:rowOff>71755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81915</xdr:rowOff>
    </xdr:from>
    <xdr:ext cx="76136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7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130810</xdr:rowOff>
    </xdr:from>
    <xdr:ext cx="76136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166370</xdr:rowOff>
    </xdr:from>
    <xdr:to>
      <xdr:col>24</xdr:col>
      <xdr:colOff>76200</xdr:colOff>
      <xdr:row>56</xdr:row>
      <xdr:rowOff>95885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137795</xdr:rowOff>
    </xdr:from>
    <xdr:ext cx="762000" cy="259080"/>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67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27305</xdr:rowOff>
    </xdr:from>
    <xdr:to>
      <xdr:col>20</xdr:col>
      <xdr:colOff>38100</xdr:colOff>
      <xdr:row>56</xdr:row>
      <xdr:rowOff>128905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113665</xdr:rowOff>
    </xdr:from>
    <xdr:ext cx="735965" cy="2584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1486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6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27305</xdr:rowOff>
    </xdr:from>
    <xdr:to>
      <xdr:col>11</xdr:col>
      <xdr:colOff>60325</xdr:colOff>
      <xdr:row>56</xdr:row>
      <xdr:rowOff>128905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113665</xdr:rowOff>
    </xdr:from>
    <xdr:ext cx="761365"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14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43815</xdr:rowOff>
    </xdr:from>
    <xdr:to>
      <xdr:col>6</xdr:col>
      <xdr:colOff>171450</xdr:colOff>
      <xdr:row>56</xdr:row>
      <xdr:rowOff>145415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130175</xdr:rowOff>
    </xdr:from>
    <xdr:ext cx="76136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313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町立病院会計及び農集会計ともに経営は安定しており、繰出金は低水準で推移している。企業会計については、独立採算の原則による適正な運営に努める。</a:t>
          </a:r>
        </a:p>
      </xdr:txBody>
    </xdr:sp>
    <xdr:clientData/>
  </xdr:twoCellAnchor>
  <xdr:oneCellAnchor>
    <xdr:from>
      <xdr:col>62</xdr:col>
      <xdr:colOff>6350</xdr:colOff>
      <xdr:row>49</xdr:row>
      <xdr:rowOff>107950</xdr:rowOff>
    </xdr:from>
    <xdr:ext cx="297815"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84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84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41910</xdr:rowOff>
    </xdr:from>
    <xdr:ext cx="762000" cy="2584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87630</xdr:rowOff>
    </xdr:from>
    <xdr:ext cx="762000" cy="2584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16510</xdr:rowOff>
    </xdr:from>
    <xdr:to>
      <xdr:col>82</xdr:col>
      <xdr:colOff>107950</xdr:colOff>
      <xdr:row>58</xdr:row>
      <xdr:rowOff>66040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89160"/>
          <a:ext cx="8382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115570</xdr:rowOff>
    </xdr:from>
    <xdr:ext cx="762000" cy="259080"/>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66040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84250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161290</xdr:rowOff>
    </xdr:from>
    <xdr:ext cx="7366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16510</xdr:rowOff>
    </xdr:from>
    <xdr:to>
      <xdr:col>73</xdr:col>
      <xdr:colOff>180975</xdr:colOff>
      <xdr:row>57</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891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151130</xdr:rowOff>
    </xdr:from>
    <xdr:ext cx="7620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16510</xdr:rowOff>
    </xdr:from>
    <xdr:to>
      <xdr:col>69</xdr:col>
      <xdr:colOff>92075</xdr:colOff>
      <xdr:row>57</xdr:row>
      <xdr:rowOff>39370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891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128270</xdr:rowOff>
    </xdr:from>
    <xdr:ext cx="761365"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33020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136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137160</xdr:rowOff>
    </xdr:from>
    <xdr:to>
      <xdr:col>82</xdr:col>
      <xdr:colOff>158750</xdr:colOff>
      <xdr:row>57</xdr:row>
      <xdr:rowOff>67310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109220</xdr:rowOff>
    </xdr:from>
    <xdr:ext cx="762000" cy="2584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10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15240</xdr:rowOff>
    </xdr:from>
    <xdr:to>
      <xdr:col>78</xdr:col>
      <xdr:colOff>120650</xdr:colOff>
      <xdr:row>58</xdr:row>
      <xdr:rowOff>116840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101600</xdr:rowOff>
    </xdr:from>
    <xdr:ext cx="7366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45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130810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77470</xdr:rowOff>
    </xdr:from>
    <xdr:ext cx="761365" cy="2584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072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100330</xdr:rowOff>
    </xdr:from>
    <xdr:ext cx="762000" cy="2584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300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類似団体を下回る状況であるが、各種補助制度の見直しによる経費の縮減に努める。</a:t>
          </a:r>
        </a:p>
      </xdr:txBody>
    </xdr:sp>
    <xdr:clientData/>
  </xdr:twoCellAnchor>
  <xdr:oneCellAnchor>
    <xdr:from>
      <xdr:col>62</xdr:col>
      <xdr:colOff>6350</xdr:colOff>
      <xdr:row>29</xdr:row>
      <xdr:rowOff>107950</xdr:rowOff>
    </xdr:from>
    <xdr:ext cx="297815" cy="22542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84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84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84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84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84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40640</xdr:rowOff>
    </xdr:from>
    <xdr:to>
      <xdr:col>82</xdr:col>
      <xdr:colOff>107950</xdr:colOff>
      <xdr:row>41</xdr:row>
      <xdr:rowOff>129540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9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101600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129540</xdr:rowOff>
    </xdr:from>
    <xdr:to>
      <xdr:col>82</xdr:col>
      <xdr:colOff>196850</xdr:colOff>
      <xdr:row>41</xdr:row>
      <xdr:rowOff>129540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126365</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40640</xdr:rowOff>
    </xdr:from>
    <xdr:to>
      <xdr:col>82</xdr:col>
      <xdr:colOff>196850</xdr:colOff>
      <xdr:row>34</xdr:row>
      <xdr:rowOff>40640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76835</xdr:rowOff>
    </xdr:from>
    <xdr:to>
      <xdr:col>82</xdr:col>
      <xdr:colOff>107950</xdr:colOff>
      <xdr:row>37</xdr:row>
      <xdr:rowOff>15240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49035"/>
          <a:ext cx="8382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9525</xdr:rowOff>
    </xdr:from>
    <xdr:ext cx="762000" cy="2584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17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37465</xdr:rowOff>
    </xdr:from>
    <xdr:to>
      <xdr:col>82</xdr:col>
      <xdr:colOff>158750</xdr:colOff>
      <xdr:row>37</xdr:row>
      <xdr:rowOff>139065</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76835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306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130810</xdr:rowOff>
    </xdr:from>
    <xdr:to>
      <xdr:col>78</xdr:col>
      <xdr:colOff>120650</xdr:colOff>
      <xdr:row>37</xdr:row>
      <xdr:rowOff>60960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45720</xdr:rowOff>
    </xdr:from>
    <xdr:ext cx="73660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83820</xdr:rowOff>
    </xdr:from>
    <xdr:to>
      <xdr:col>73</xdr:col>
      <xdr:colOff>180975</xdr:colOff>
      <xdr:row>36</xdr:row>
      <xdr:rowOff>58420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8457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85090</xdr:rowOff>
    </xdr:from>
    <xdr:to>
      <xdr:col>74</xdr:col>
      <xdr:colOff>31750</xdr:colOff>
      <xdr:row>37</xdr:row>
      <xdr:rowOff>15240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55880</xdr:rowOff>
    </xdr:from>
    <xdr:to>
      <xdr:col>69</xdr:col>
      <xdr:colOff>92075</xdr:colOff>
      <xdr:row>35</xdr:row>
      <xdr:rowOff>83820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0566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62230</xdr:rowOff>
    </xdr:from>
    <xdr:to>
      <xdr:col>69</xdr:col>
      <xdr:colOff>142875</xdr:colOff>
      <xdr:row>36</xdr:row>
      <xdr:rowOff>163830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148590</xdr:rowOff>
    </xdr:from>
    <xdr:ext cx="761365"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0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85090</xdr:rowOff>
    </xdr:from>
    <xdr:to>
      <xdr:col>65</xdr:col>
      <xdr:colOff>53975</xdr:colOff>
      <xdr:row>37</xdr:row>
      <xdr:rowOff>15240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0</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136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135890</xdr:rowOff>
    </xdr:from>
    <xdr:to>
      <xdr:col>82</xdr:col>
      <xdr:colOff>158750</xdr:colOff>
      <xdr:row>37</xdr:row>
      <xdr:rowOff>66040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152400</xdr:rowOff>
    </xdr:from>
    <xdr:ext cx="762000" cy="25908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53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26035</xdr:rowOff>
    </xdr:from>
    <xdr:to>
      <xdr:col>78</xdr:col>
      <xdr:colOff>120650</xdr:colOff>
      <xdr:row>36</xdr:row>
      <xdr:rowOff>127635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137795</xdr:rowOff>
    </xdr:from>
    <xdr:ext cx="7366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670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119380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48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33020</xdr:rowOff>
    </xdr:from>
    <xdr:to>
      <xdr:col>69</xdr:col>
      <xdr:colOff>142875</xdr:colOff>
      <xdr:row>35</xdr:row>
      <xdr:rowOff>134620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144780</xdr:rowOff>
    </xdr:from>
    <xdr:ext cx="761365" cy="2584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02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5080</xdr:rowOff>
    </xdr:from>
    <xdr:to>
      <xdr:col>65</xdr:col>
      <xdr:colOff>53975</xdr:colOff>
      <xdr:row>35</xdr:row>
      <xdr:rowOff>106680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116840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7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類似団体を下回っているが、今後予定している公共施設等の改修により増加することが見込まれる。将来への負担が過大にならないよう計画的な建設事業の実施により、起債額のコントロールに努める。</a:t>
          </a:r>
        </a:p>
      </xdr:txBody>
    </xdr:sp>
    <xdr:clientData/>
  </xdr:twoCellAnchor>
  <xdr:oneCellAnchor>
    <xdr:from>
      <xdr:col>3</xdr:col>
      <xdr:colOff>123825</xdr:colOff>
      <xdr:row>69</xdr:row>
      <xdr:rowOff>107950</xdr:rowOff>
    </xdr:from>
    <xdr:ext cx="297815"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84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7365" cy="25908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7365" cy="25908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7365" cy="2584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7365"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7365" cy="25908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11430</xdr:rowOff>
    </xdr:from>
    <xdr:ext cx="762000" cy="259080"/>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64770</xdr:rowOff>
    </xdr:from>
    <xdr:ext cx="762000" cy="2584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35560</xdr:rowOff>
    </xdr:from>
    <xdr:to>
      <xdr:col>24</xdr:col>
      <xdr:colOff>25400</xdr:colOff>
      <xdr:row>76</xdr:row>
      <xdr:rowOff>69850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6576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82550</xdr:rowOff>
    </xdr:from>
    <xdr:ext cx="762000" cy="259080"/>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110490</xdr:rowOff>
    </xdr:from>
    <xdr:to>
      <xdr:col>24</xdr:col>
      <xdr:colOff>76200</xdr:colOff>
      <xdr:row>77</xdr:row>
      <xdr:rowOff>40640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35560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0352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118110</xdr:rowOff>
    </xdr:from>
    <xdr:to>
      <xdr:col>20</xdr:col>
      <xdr:colOff>38100</xdr:colOff>
      <xdr:row>77</xdr:row>
      <xdr:rowOff>48260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33020</xdr:rowOff>
    </xdr:from>
    <xdr:ext cx="735965" cy="259080"/>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5080</xdr:rowOff>
    </xdr:from>
    <xdr:to>
      <xdr:col>15</xdr:col>
      <xdr:colOff>98425</xdr:colOff>
      <xdr:row>76</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0352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29210</xdr:rowOff>
    </xdr:from>
    <xdr:ext cx="762000" cy="2584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24130</xdr:rowOff>
    </xdr:from>
    <xdr:to>
      <xdr:col>11</xdr:col>
      <xdr:colOff>9525</xdr:colOff>
      <xdr:row>76</xdr:row>
      <xdr:rowOff>66040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543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80010</xdr:rowOff>
    </xdr:from>
    <xdr:to>
      <xdr:col>11</xdr:col>
      <xdr:colOff>60325</xdr:colOff>
      <xdr:row>77</xdr:row>
      <xdr:rowOff>10160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166370</xdr:rowOff>
    </xdr:from>
    <xdr:ext cx="761365" cy="2584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110490</xdr:rowOff>
    </xdr:from>
    <xdr:to>
      <xdr:col>6</xdr:col>
      <xdr:colOff>171450</xdr:colOff>
      <xdr:row>77</xdr:row>
      <xdr:rowOff>40640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25400</xdr:rowOff>
    </xdr:from>
    <xdr:ext cx="76136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19050</xdr:rowOff>
    </xdr:from>
    <xdr:to>
      <xdr:col>24</xdr:col>
      <xdr:colOff>76200</xdr:colOff>
      <xdr:row>76</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35560</xdr:rowOff>
    </xdr:from>
    <xdr:ext cx="762000" cy="259080"/>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94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156210</xdr:rowOff>
    </xdr:from>
    <xdr:to>
      <xdr:col>20</xdr:col>
      <xdr:colOff>38100</xdr:colOff>
      <xdr:row>76</xdr:row>
      <xdr:rowOff>86360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96520</xdr:rowOff>
    </xdr:from>
    <xdr:ext cx="73596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838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125730</xdr:rowOff>
    </xdr:from>
    <xdr:to>
      <xdr:col>15</xdr:col>
      <xdr:colOff>149225</xdr:colOff>
      <xdr:row>76</xdr:row>
      <xdr:rowOff>55880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66040</xdr:rowOff>
    </xdr:from>
    <xdr:ext cx="762000" cy="2584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53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144780</xdr:rowOff>
    </xdr:from>
    <xdr:to>
      <xdr:col>11</xdr:col>
      <xdr:colOff>60325</xdr:colOff>
      <xdr:row>76</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85090</xdr:rowOff>
    </xdr:from>
    <xdr:ext cx="76136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723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15240</xdr:rowOff>
    </xdr:from>
    <xdr:to>
      <xdr:col>6</xdr:col>
      <xdr:colOff>171450</xdr:colOff>
      <xdr:row>76</xdr:row>
      <xdr:rowOff>116840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4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127000</xdr:rowOff>
    </xdr:from>
    <xdr:ext cx="76136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14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各項目における決算状況を確認し、適正な経費配分により、経常収支比率の悪化を防ぐよう努める。</a:t>
          </a:r>
        </a:p>
      </xdr:txBody>
    </xdr:sp>
    <xdr:clientData/>
  </xdr:twoCellAnchor>
  <xdr:oneCellAnchor>
    <xdr:from>
      <xdr:col>62</xdr:col>
      <xdr:colOff>6350</xdr:colOff>
      <xdr:row>69</xdr:row>
      <xdr:rowOff>107950</xdr:rowOff>
    </xdr:from>
    <xdr:ext cx="297815" cy="22542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84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7365" cy="25908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7365" cy="2584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7365" cy="2584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7365"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7365" cy="2584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736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84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132080</xdr:rowOff>
    </xdr:from>
    <xdr:to>
      <xdr:col>82</xdr:col>
      <xdr:colOff>107950</xdr:colOff>
      <xdr:row>81</xdr:row>
      <xdr:rowOff>20955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93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164465</xdr:rowOff>
    </xdr:from>
    <xdr:ext cx="762000" cy="259080"/>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20955</xdr:rowOff>
    </xdr:from>
    <xdr:to>
      <xdr:col>82</xdr:col>
      <xdr:colOff>196850</xdr:colOff>
      <xdr:row>81</xdr:row>
      <xdr:rowOff>20955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46990</xdr:rowOff>
    </xdr:from>
    <xdr:ext cx="762000" cy="259080"/>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132080</xdr:rowOff>
    </xdr:from>
    <xdr:to>
      <xdr:col>82</xdr:col>
      <xdr:colOff>196850</xdr:colOff>
      <xdr:row>73</xdr:row>
      <xdr:rowOff>132080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146685</xdr:rowOff>
    </xdr:from>
    <xdr:to>
      <xdr:col>82</xdr:col>
      <xdr:colOff>107950</xdr:colOff>
      <xdr:row>78</xdr:row>
      <xdr:rowOff>156210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1978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113665</xdr:rowOff>
    </xdr:from>
    <xdr:ext cx="762000" cy="2584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38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97790</xdr:rowOff>
    </xdr:from>
    <xdr:to>
      <xdr:col>82</xdr:col>
      <xdr:colOff>158750</xdr:colOff>
      <xdr:row>78</xdr:row>
      <xdr:rowOff>27305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104140</xdr:rowOff>
    </xdr:from>
    <xdr:to>
      <xdr:col>78</xdr:col>
      <xdr:colOff>69850</xdr:colOff>
      <xdr:row>78</xdr:row>
      <xdr:rowOff>146685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7724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55245</xdr:rowOff>
    </xdr:from>
    <xdr:to>
      <xdr:col>78</xdr:col>
      <xdr:colOff>120650</xdr:colOff>
      <xdr:row>77</xdr:row>
      <xdr:rowOff>156845</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167005</xdr:rowOff>
    </xdr:from>
    <xdr:ext cx="736600" cy="2584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7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58420</xdr:rowOff>
    </xdr:from>
    <xdr:to>
      <xdr:col>73</xdr:col>
      <xdr:colOff>180975</xdr:colOff>
      <xdr:row>78</xdr:row>
      <xdr:rowOff>104140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88620"/>
          <a:ext cx="88900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130810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128905</xdr:rowOff>
    </xdr:from>
    <xdr:to>
      <xdr:col>69</xdr:col>
      <xdr:colOff>92075</xdr:colOff>
      <xdr:row>76</xdr:row>
      <xdr:rowOff>58420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298765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102235</xdr:rowOff>
    </xdr:from>
    <xdr:to>
      <xdr:col>69</xdr:col>
      <xdr:colOff>142875</xdr:colOff>
      <xdr:row>77</xdr:row>
      <xdr:rowOff>32385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17780</xdr:rowOff>
    </xdr:from>
    <xdr:ext cx="761365" cy="2584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94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61595</xdr:rowOff>
    </xdr:from>
    <xdr:to>
      <xdr:col>65</xdr:col>
      <xdr:colOff>53975</xdr:colOff>
      <xdr:row>77</xdr:row>
      <xdr:rowOff>163195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147955</xdr:rowOff>
    </xdr:from>
    <xdr:ext cx="762000" cy="2584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136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105410</xdr:rowOff>
    </xdr:from>
    <xdr:to>
      <xdr:col>82</xdr:col>
      <xdr:colOff>158750</xdr:colOff>
      <xdr:row>79</xdr:row>
      <xdr:rowOff>35560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77470</xdr:rowOff>
    </xdr:from>
    <xdr:ext cx="762000" cy="2584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50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95885</xdr:rowOff>
    </xdr:from>
    <xdr:to>
      <xdr:col>78</xdr:col>
      <xdr:colOff>120650</xdr:colOff>
      <xdr:row>79</xdr:row>
      <xdr:rowOff>26035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10795</xdr:rowOff>
    </xdr:from>
    <xdr:ext cx="736600" cy="2584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553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53340</xdr:rowOff>
    </xdr:from>
    <xdr:to>
      <xdr:col>74</xdr:col>
      <xdr:colOff>31750</xdr:colOff>
      <xdr:row>78</xdr:row>
      <xdr:rowOff>154940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139700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12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119380</xdr:rowOff>
    </xdr:from>
    <xdr:ext cx="761365"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06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78105</xdr:rowOff>
    </xdr:from>
    <xdr:to>
      <xdr:col>65</xdr:col>
      <xdr:colOff>53975</xdr:colOff>
      <xdr:row>76</xdr:row>
      <xdr:rowOff>8255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3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18415</xdr:rowOff>
    </xdr:from>
    <xdr:ext cx="762000" cy="2584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05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北海道月形町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845" cy="27495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84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84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84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84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84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97790</xdr:rowOff>
    </xdr:from>
    <xdr:to>
      <xdr:col>29</xdr:col>
      <xdr:colOff>127000</xdr:colOff>
      <xdr:row>20</xdr:row>
      <xdr:rowOff>140335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02815"/>
          <a:ext cx="0" cy="14141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112395</xdr:rowOff>
    </xdr:from>
    <xdr:ext cx="761365" cy="2584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90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140335</xdr:rowOff>
    </xdr:from>
    <xdr:to>
      <xdr:col>30</xdr:col>
      <xdr:colOff>25400</xdr:colOff>
      <xdr:row>20</xdr:row>
      <xdr:rowOff>140335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169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12065</xdr:rowOff>
    </xdr:from>
    <xdr:ext cx="76136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6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97790</xdr:rowOff>
    </xdr:from>
    <xdr:to>
      <xdr:col>30</xdr:col>
      <xdr:colOff>25400</xdr:colOff>
      <xdr:row>12</xdr:row>
      <xdr:rowOff>97790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028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125095</xdr:rowOff>
    </xdr:from>
    <xdr:to>
      <xdr:col>29</xdr:col>
      <xdr:colOff>127000</xdr:colOff>
      <xdr:row>19</xdr:row>
      <xdr:rowOff>8890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258820"/>
          <a:ext cx="647700" cy="552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128270</xdr:rowOff>
    </xdr:from>
    <xdr:ext cx="76136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19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156210</xdr:rowOff>
    </xdr:from>
    <xdr:to>
      <xdr:col>29</xdr:col>
      <xdr:colOff>177800</xdr:colOff>
      <xdr:row>19</xdr:row>
      <xdr:rowOff>86360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289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8890</xdr:rowOff>
    </xdr:from>
    <xdr:to>
      <xdr:col>26</xdr:col>
      <xdr:colOff>50800</xdr:colOff>
      <xdr:row>19</xdr:row>
      <xdr:rowOff>38100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314065"/>
          <a:ext cx="6985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36195</xdr:rowOff>
    </xdr:from>
    <xdr:to>
      <xdr:col>26</xdr:col>
      <xdr:colOff>101600</xdr:colOff>
      <xdr:row>19</xdr:row>
      <xdr:rowOff>137795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341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122555</xdr:rowOff>
    </xdr:from>
    <xdr:ext cx="736600" cy="2584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38100</xdr:rowOff>
    </xdr:from>
    <xdr:to>
      <xdr:col>22</xdr:col>
      <xdr:colOff>114300</xdr:colOff>
      <xdr:row>19</xdr:row>
      <xdr:rowOff>59055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343275"/>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55880</xdr:rowOff>
    </xdr:from>
    <xdr:to>
      <xdr:col>22</xdr:col>
      <xdr:colOff>165100</xdr:colOff>
      <xdr:row>19</xdr:row>
      <xdr:rowOff>157480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3610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142240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59055</xdr:rowOff>
    </xdr:from>
    <xdr:to>
      <xdr:col>18</xdr:col>
      <xdr:colOff>177800</xdr:colOff>
      <xdr:row>19</xdr:row>
      <xdr:rowOff>76835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36423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74930</xdr:rowOff>
    </xdr:from>
    <xdr:to>
      <xdr:col>19</xdr:col>
      <xdr:colOff>38100</xdr:colOff>
      <xdr:row>20</xdr:row>
      <xdr:rowOff>5080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380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161290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88900</xdr:rowOff>
    </xdr:from>
    <xdr:to>
      <xdr:col>15</xdr:col>
      <xdr:colOff>101600</xdr:colOff>
      <xdr:row>20</xdr:row>
      <xdr:rowOff>19050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394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3810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136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74930</xdr:rowOff>
    </xdr:from>
    <xdr:to>
      <xdr:col>29</xdr:col>
      <xdr:colOff>177800</xdr:colOff>
      <xdr:row>19</xdr:row>
      <xdr:rowOff>4445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2086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90805</xdr:rowOff>
    </xdr:from>
    <xdr:ext cx="761365" cy="2584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30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355,993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129540</xdr:rowOff>
    </xdr:from>
    <xdr:to>
      <xdr:col>26</xdr:col>
      <xdr:colOff>101600</xdr:colOff>
      <xdr:row>19</xdr:row>
      <xdr:rowOff>59690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263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69850</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321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326,960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158750</xdr:rowOff>
    </xdr:from>
    <xdr:to>
      <xdr:col>22</xdr:col>
      <xdr:colOff>165100</xdr:colOff>
      <xdr:row>19</xdr:row>
      <xdr:rowOff>88900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292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99060</xdr:rowOff>
    </xdr:from>
    <xdr:ext cx="762000" cy="2584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1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311,769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8255</xdr:rowOff>
    </xdr:from>
    <xdr:to>
      <xdr:col>19</xdr:col>
      <xdr:colOff>38100</xdr:colOff>
      <xdr:row>19</xdr:row>
      <xdr:rowOff>109855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313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120650</xdr:rowOff>
    </xdr:from>
    <xdr:ext cx="762000" cy="2584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2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300,724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26035</xdr:rowOff>
    </xdr:from>
    <xdr:to>
      <xdr:col>15</xdr:col>
      <xdr:colOff>101600</xdr:colOff>
      <xdr:row>19</xdr:row>
      <xdr:rowOff>127635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331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137795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00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291,310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84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84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781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781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84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208280</xdr:rowOff>
    </xdr:from>
    <xdr:to>
      <xdr:col>29</xdr:col>
      <xdr:colOff>127000</xdr:colOff>
      <xdr:row>37</xdr:row>
      <xdr:rowOff>64770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328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36195</xdr:rowOff>
    </xdr:from>
    <xdr:ext cx="761365" cy="25971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89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64770</xdr:rowOff>
    </xdr:from>
    <xdr:to>
      <xdr:col>30</xdr:col>
      <xdr:colOff>25400</xdr:colOff>
      <xdr:row>37</xdr:row>
      <xdr:rowOff>64770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1894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123190</xdr:rowOff>
    </xdr:from>
    <xdr:ext cx="761365" cy="25781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29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208280</xdr:rowOff>
    </xdr:from>
    <xdr:to>
      <xdr:col>30</xdr:col>
      <xdr:colOff>25400</xdr:colOff>
      <xdr:row>33</xdr:row>
      <xdr:rowOff>208280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3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240665</xdr:rowOff>
    </xdr:from>
    <xdr:to>
      <xdr:col>29</xdr:col>
      <xdr:colOff>127000</xdr:colOff>
      <xdr:row>35</xdr:row>
      <xdr:rowOff>255270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5003800" y="6851015"/>
          <a:ext cx="6477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279400</xdr:rowOff>
    </xdr:from>
    <xdr:ext cx="761365" cy="2584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685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91440</xdr:rowOff>
    </xdr:from>
    <xdr:to>
      <xdr:col>29</xdr:col>
      <xdr:colOff>177800</xdr:colOff>
      <xdr:row>35</xdr:row>
      <xdr:rowOff>193675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67017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240665</xdr:rowOff>
    </xdr:from>
    <xdr:to>
      <xdr:col>26</xdr:col>
      <xdr:colOff>50800</xdr:colOff>
      <xdr:row>35</xdr:row>
      <xdr:rowOff>260985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685101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88900</xdr:rowOff>
    </xdr:from>
    <xdr:to>
      <xdr:col>26</xdr:col>
      <xdr:colOff>101600</xdr:colOff>
      <xdr:row>35</xdr:row>
      <xdr:rowOff>191135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6992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200660</xdr:rowOff>
    </xdr:from>
    <xdr:ext cx="736600" cy="25781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1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252730</xdr:rowOff>
    </xdr:from>
    <xdr:to>
      <xdr:col>22</xdr:col>
      <xdr:colOff>114300</xdr:colOff>
      <xdr:row>35</xdr:row>
      <xdr:rowOff>260985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3606800" y="6863080"/>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104775</xdr:rowOff>
    </xdr:from>
    <xdr:to>
      <xdr:col>22</xdr:col>
      <xdr:colOff>165100</xdr:colOff>
      <xdr:row>35</xdr:row>
      <xdr:rowOff>205740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216535</xdr:rowOff>
    </xdr:from>
    <xdr:ext cx="762000" cy="2584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252730</xdr:rowOff>
    </xdr:from>
    <xdr:to>
      <xdr:col>18</xdr:col>
      <xdr:colOff>177800</xdr:colOff>
      <xdr:row>35</xdr:row>
      <xdr:rowOff>306705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863080"/>
          <a:ext cx="698500" cy="539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123825</xdr:rowOff>
    </xdr:from>
    <xdr:to>
      <xdr:col>19</xdr:col>
      <xdr:colOff>38100</xdr:colOff>
      <xdr:row>35</xdr:row>
      <xdr:rowOff>226060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673417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235585</xdr:rowOff>
    </xdr:from>
    <xdr:ext cx="762000" cy="25781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30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146685</xdr:rowOff>
    </xdr:from>
    <xdr:to>
      <xdr:col>15</xdr:col>
      <xdr:colOff>101600</xdr:colOff>
      <xdr:row>35</xdr:row>
      <xdr:rowOff>247650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67570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258445</xdr:rowOff>
    </xdr:from>
    <xdr:ext cx="762000" cy="25781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58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204470</xdr:rowOff>
    </xdr:from>
    <xdr:to>
      <xdr:col>29</xdr:col>
      <xdr:colOff>177800</xdr:colOff>
      <xdr:row>35</xdr:row>
      <xdr:rowOff>306705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8148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175895</xdr:rowOff>
    </xdr:from>
    <xdr:ext cx="761365" cy="25908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62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34,477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189865</xdr:rowOff>
    </xdr:from>
    <xdr:to>
      <xdr:col>26</xdr:col>
      <xdr:colOff>101600</xdr:colOff>
      <xdr:row>35</xdr:row>
      <xdr:rowOff>292100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8002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275590</xdr:rowOff>
    </xdr:from>
    <xdr:ext cx="7366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85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37,686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209550</xdr:rowOff>
    </xdr:from>
    <xdr:to>
      <xdr:col>22</xdr:col>
      <xdr:colOff>165100</xdr:colOff>
      <xdr:row>35</xdr:row>
      <xdr:rowOff>310515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8199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295910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33,274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203200</xdr:rowOff>
    </xdr:from>
    <xdr:to>
      <xdr:col>19</xdr:col>
      <xdr:colOff>38100</xdr:colOff>
      <xdr:row>35</xdr:row>
      <xdr:rowOff>304165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8135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288925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9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255270</xdr:rowOff>
    </xdr:from>
    <xdr:to>
      <xdr:col>15</xdr:col>
      <xdr:colOff>101600</xdr:colOff>
      <xdr:row>36</xdr:row>
      <xdr:rowOff>14605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68656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342900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53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23,161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北海道月形町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2,732
2,722
150.40
6,570,228
6,468,442
97,755
2,631,574
4,363,946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99060</xdr:rowOff>
    </xdr:from>
    <xdr:to>
      <xdr:col>28</xdr:col>
      <xdr:colOff>114300</xdr:colOff>
      <xdr:row>39</xdr:row>
      <xdr:rowOff>99060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128270</xdr:rowOff>
    </xdr:from>
    <xdr:ext cx="248285" cy="25908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144145</xdr:rowOff>
    </xdr:from>
    <xdr:ext cx="594995" cy="2584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4995" cy="25908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4995" cy="2584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4995" cy="2584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29</xdr:row>
      <xdr:rowOff>38100</xdr:rowOff>
    </xdr:from>
    <xdr:ext cx="685165" cy="259080"/>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200" y="5010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27</xdr:row>
      <xdr:rowOff>54610</xdr:rowOff>
    </xdr:from>
    <xdr:ext cx="685165" cy="2584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73660</xdr:rowOff>
    </xdr:from>
    <xdr:to>
      <xdr:col>24</xdr:col>
      <xdr:colOff>62865</xdr:colOff>
      <xdr:row>38</xdr:row>
      <xdr:rowOff>63500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160"/>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66675</xdr:rowOff>
    </xdr:from>
    <xdr:ext cx="598805" cy="2584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63500</xdr:rowOff>
    </xdr:from>
    <xdr:to>
      <xdr:col>24</xdr:col>
      <xdr:colOff>152400</xdr:colOff>
      <xdr:row>38</xdr:row>
      <xdr:rowOff>63500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20320</xdr:rowOff>
    </xdr:from>
    <xdr:ext cx="598805" cy="2584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3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73660</xdr:rowOff>
    </xdr:from>
    <xdr:to>
      <xdr:col>24</xdr:col>
      <xdr:colOff>152400</xdr:colOff>
      <xdr:row>30</xdr:row>
      <xdr:rowOff>73660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59690</xdr:rowOff>
    </xdr:from>
    <xdr:to>
      <xdr:col>24</xdr:col>
      <xdr:colOff>63500</xdr:colOff>
      <xdr:row>37</xdr:row>
      <xdr:rowOff>85090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0334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154940</xdr:rowOff>
    </xdr:from>
    <xdr:ext cx="598805" cy="2584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69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132080</xdr:rowOff>
    </xdr:from>
    <xdr:to>
      <xdr:col>24</xdr:col>
      <xdr:colOff>114300</xdr:colOff>
      <xdr:row>37</xdr:row>
      <xdr:rowOff>61595</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82550</xdr:rowOff>
    </xdr:from>
    <xdr:to>
      <xdr:col>19</xdr:col>
      <xdr:colOff>177800</xdr:colOff>
      <xdr:row>37</xdr:row>
      <xdr:rowOff>85090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4262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165100</xdr:rowOff>
    </xdr:from>
    <xdr:to>
      <xdr:col>20</xdr:col>
      <xdr:colOff>38100</xdr:colOff>
      <xdr:row>37</xdr:row>
      <xdr:rowOff>95250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111760</xdr:rowOff>
    </xdr:from>
    <xdr:ext cx="598170" cy="2584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580" y="61125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82550</xdr:rowOff>
    </xdr:from>
    <xdr:to>
      <xdr:col>15</xdr:col>
      <xdr:colOff>50800</xdr:colOff>
      <xdr:row>37</xdr:row>
      <xdr:rowOff>107950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26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170815</xdr:rowOff>
    </xdr:from>
    <xdr:to>
      <xdr:col>15</xdr:col>
      <xdr:colOff>101600</xdr:colOff>
      <xdr:row>37</xdr:row>
      <xdr:rowOff>100965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117475</xdr:rowOff>
    </xdr:from>
    <xdr:ext cx="598170" cy="259080"/>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580" y="61182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107950</xdr:rowOff>
    </xdr:from>
    <xdr:to>
      <xdr:col>10</xdr:col>
      <xdr:colOff>114300</xdr:colOff>
      <xdr:row>37</xdr:row>
      <xdr:rowOff>130175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5160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13335</xdr:rowOff>
    </xdr:from>
    <xdr:to>
      <xdr:col>10</xdr:col>
      <xdr:colOff>165100</xdr:colOff>
      <xdr:row>37</xdr:row>
      <xdr:rowOff>114935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132080</xdr:rowOff>
    </xdr:from>
    <xdr:ext cx="598170" cy="2584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580" y="6132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24765</xdr:rowOff>
    </xdr:from>
    <xdr:to>
      <xdr:col>6</xdr:col>
      <xdr:colOff>38100</xdr:colOff>
      <xdr:row>37</xdr:row>
      <xdr:rowOff>126365</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143510</xdr:rowOff>
    </xdr:from>
    <xdr:ext cx="598170" cy="2584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580" y="61442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8890</xdr:rowOff>
    </xdr:from>
    <xdr:to>
      <xdr:col>24</xdr:col>
      <xdr:colOff>114300</xdr:colOff>
      <xdr:row>37</xdr:row>
      <xdr:rowOff>110490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158750</xdr:rowOff>
    </xdr:from>
    <xdr:ext cx="598805" cy="259080"/>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30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233,970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34290</xdr:rowOff>
    </xdr:from>
    <xdr:to>
      <xdr:col>20</xdr:col>
      <xdr:colOff>38100</xdr:colOff>
      <xdr:row>37</xdr:row>
      <xdr:rowOff>135890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127000</xdr:rowOff>
    </xdr:from>
    <xdr:ext cx="59817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580" y="64706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31750</xdr:rowOff>
    </xdr:from>
    <xdr:to>
      <xdr:col>15</xdr:col>
      <xdr:colOff>101600</xdr:colOff>
      <xdr:row>37</xdr:row>
      <xdr:rowOff>133350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124460</xdr:rowOff>
    </xdr:from>
    <xdr:ext cx="598170"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580" y="64681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219,992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57150</xdr:rowOff>
    </xdr:from>
    <xdr:to>
      <xdr:col>10</xdr:col>
      <xdr:colOff>165100</xdr:colOff>
      <xdr:row>37</xdr:row>
      <xdr:rowOff>158750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149860</xdr:rowOff>
    </xdr:from>
    <xdr:ext cx="598170" cy="25908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580" y="64935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204,311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79375</xdr:rowOff>
    </xdr:from>
    <xdr:to>
      <xdr:col>6</xdr:col>
      <xdr:colOff>38100</xdr:colOff>
      <xdr:row>38</xdr:row>
      <xdr:rowOff>9525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38</xdr:row>
      <xdr:rowOff>635</xdr:rowOff>
    </xdr:from>
    <xdr:ext cx="598170" cy="259080"/>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580" y="65157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190,892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28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9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995"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516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60325</xdr:rowOff>
    </xdr:from>
    <xdr:to>
      <xdr:col>24</xdr:col>
      <xdr:colOff>62865</xdr:colOff>
      <xdr:row>58</xdr:row>
      <xdr:rowOff>69215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825"/>
          <a:ext cx="127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73025</xdr:rowOff>
    </xdr:from>
    <xdr:ext cx="598805"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69215</xdr:rowOff>
    </xdr:from>
    <xdr:to>
      <xdr:col>24</xdr:col>
      <xdr:colOff>152400</xdr:colOff>
      <xdr:row>58</xdr:row>
      <xdr:rowOff>69215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6985</xdr:rowOff>
    </xdr:from>
    <xdr:ext cx="690245" cy="2584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03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60325</xdr:rowOff>
    </xdr:from>
    <xdr:to>
      <xdr:col>24</xdr:col>
      <xdr:colOff>152400</xdr:colOff>
      <xdr:row>50</xdr:row>
      <xdr:rowOff>60325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62230</xdr:rowOff>
    </xdr:from>
    <xdr:to>
      <xdr:col>24</xdr:col>
      <xdr:colOff>63500</xdr:colOff>
      <xdr:row>56</xdr:row>
      <xdr:rowOff>95885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91980"/>
          <a:ext cx="83820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127000</xdr:rowOff>
    </xdr:from>
    <xdr:ext cx="598805"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148590</xdr:rowOff>
    </xdr:from>
    <xdr:to>
      <xdr:col>24</xdr:col>
      <xdr:colOff>114300</xdr:colOff>
      <xdr:row>57</xdr:row>
      <xdr:rowOff>78740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95885</xdr:rowOff>
    </xdr:from>
    <xdr:to>
      <xdr:col>19</xdr:col>
      <xdr:colOff>177800</xdr:colOff>
      <xdr:row>56</xdr:row>
      <xdr:rowOff>115570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970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1270</xdr:rowOff>
    </xdr:from>
    <xdr:to>
      <xdr:col>20</xdr:col>
      <xdr:colOff>38100</xdr:colOff>
      <xdr:row>57</xdr:row>
      <xdr:rowOff>102870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93980</xdr:rowOff>
    </xdr:from>
    <xdr:ext cx="59817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580" y="98666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115570</xdr:rowOff>
    </xdr:from>
    <xdr:to>
      <xdr:col>15</xdr:col>
      <xdr:colOff>50800</xdr:colOff>
      <xdr:row>56</xdr:row>
      <xdr:rowOff>154940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1677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6350</xdr:rowOff>
    </xdr:from>
    <xdr:to>
      <xdr:col>15</xdr:col>
      <xdr:colOff>101600</xdr:colOff>
      <xdr:row>57</xdr:row>
      <xdr:rowOff>107315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9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98425</xdr:rowOff>
    </xdr:from>
    <xdr:ext cx="598170" cy="2584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580" y="98710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112395</xdr:rowOff>
    </xdr:from>
    <xdr:to>
      <xdr:col>10</xdr:col>
      <xdr:colOff>114300</xdr:colOff>
      <xdr:row>56</xdr:row>
      <xdr:rowOff>154940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1359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39370</xdr:rowOff>
    </xdr:from>
    <xdr:to>
      <xdr:col>10</xdr:col>
      <xdr:colOff>165100</xdr:colOff>
      <xdr:row>57</xdr:row>
      <xdr:rowOff>140970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132080</xdr:rowOff>
    </xdr:from>
    <xdr:ext cx="598170" cy="2584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580" y="99047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52070</xdr:rowOff>
    </xdr:from>
    <xdr:to>
      <xdr:col>6</xdr:col>
      <xdr:colOff>38100</xdr:colOff>
      <xdr:row>57</xdr:row>
      <xdr:rowOff>153670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144780</xdr:rowOff>
    </xdr:from>
    <xdr:ext cx="598170" cy="2584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580" y="99174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11430</xdr:rowOff>
    </xdr:from>
    <xdr:to>
      <xdr:col>24</xdr:col>
      <xdr:colOff>114300</xdr:colOff>
      <xdr:row>55</xdr:row>
      <xdr:rowOff>113030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34290</xdr:rowOff>
    </xdr:from>
    <xdr:ext cx="598805"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92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45085</xdr:rowOff>
    </xdr:from>
    <xdr:to>
      <xdr:col>20</xdr:col>
      <xdr:colOff>38100</xdr:colOff>
      <xdr:row>56</xdr:row>
      <xdr:rowOff>146685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163195</xdr:rowOff>
    </xdr:from>
    <xdr:ext cx="59817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580" y="9421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364,378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64770</xdr:rowOff>
    </xdr:from>
    <xdr:to>
      <xdr:col>15</xdr:col>
      <xdr:colOff>101600</xdr:colOff>
      <xdr:row>56</xdr:row>
      <xdr:rowOff>166370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6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11430</xdr:rowOff>
    </xdr:from>
    <xdr:ext cx="59817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580" y="9441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349,247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104140</xdr:rowOff>
    </xdr:from>
    <xdr:to>
      <xdr:col>10</xdr:col>
      <xdr:colOff>165100</xdr:colOff>
      <xdr:row>57</xdr:row>
      <xdr:rowOff>34290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50800</xdr:rowOff>
    </xdr:from>
    <xdr:ext cx="59817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580" y="9480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317,862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61595</xdr:rowOff>
    </xdr:from>
    <xdr:to>
      <xdr:col>6</xdr:col>
      <xdr:colOff>38100</xdr:colOff>
      <xdr:row>56</xdr:row>
      <xdr:rowOff>163195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8255</xdr:rowOff>
    </xdr:from>
    <xdr:ext cx="598170"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580" y="94380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351,485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8285" cy="2584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4995" cy="2584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4995" cy="2584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49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60960</xdr:rowOff>
    </xdr:from>
    <xdr:to>
      <xdr:col>24</xdr:col>
      <xdr:colOff>62865</xdr:colOff>
      <xdr:row>78</xdr:row>
      <xdr:rowOff>137795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36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141605</xdr:rowOff>
    </xdr:from>
    <xdr:ext cx="378460" cy="259080"/>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137795</xdr:rowOff>
    </xdr:from>
    <xdr:to>
      <xdr:col>24</xdr:col>
      <xdr:colOff>152400</xdr:colOff>
      <xdr:row>78</xdr:row>
      <xdr:rowOff>137795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7620</xdr:rowOff>
    </xdr:from>
    <xdr:ext cx="598805" cy="2584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5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dr:col>23</xdr:col>
      <xdr:colOff>165100</xdr:colOff>
      <xdr:row>72</xdr:row>
      <xdr:rowOff>60960</xdr:rowOff>
    </xdr:from>
    <xdr:to>
      <xdr:col>24</xdr:col>
      <xdr:colOff>152400</xdr:colOff>
      <xdr:row>72</xdr:row>
      <xdr:rowOff>60960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58420</xdr:rowOff>
    </xdr:from>
    <xdr:to>
      <xdr:col>24</xdr:col>
      <xdr:colOff>63500</xdr:colOff>
      <xdr:row>77</xdr:row>
      <xdr:rowOff>60960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600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42545</xdr:rowOff>
    </xdr:from>
    <xdr:ext cx="534670" cy="2584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1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64135</xdr:rowOff>
    </xdr:from>
    <xdr:to>
      <xdr:col>24</xdr:col>
      <xdr:colOff>114300</xdr:colOff>
      <xdr:row>77</xdr:row>
      <xdr:rowOff>166370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60960</xdr:rowOff>
    </xdr:from>
    <xdr:to>
      <xdr:col>19</xdr:col>
      <xdr:colOff>177800</xdr:colOff>
      <xdr:row>78</xdr:row>
      <xdr:rowOff>16510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6261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76200</xdr:rowOff>
    </xdr:from>
    <xdr:to>
      <xdr:col>20</xdr:col>
      <xdr:colOff>38100</xdr:colOff>
      <xdr:row>78</xdr:row>
      <xdr:rowOff>6350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77</xdr:row>
      <xdr:rowOff>168910</xdr:rowOff>
    </xdr:from>
    <xdr:ext cx="534035" cy="2584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29965" y="13370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16510</xdr:rowOff>
    </xdr:from>
    <xdr:to>
      <xdr:col>15</xdr:col>
      <xdr:colOff>50800</xdr:colOff>
      <xdr:row>78</xdr:row>
      <xdr:rowOff>26035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96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81915</xdr:rowOff>
    </xdr:from>
    <xdr:to>
      <xdr:col>15</xdr:col>
      <xdr:colOff>101600</xdr:colOff>
      <xdr:row>78</xdr:row>
      <xdr:rowOff>12065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29210</xdr:rowOff>
    </xdr:from>
    <xdr:ext cx="534035" cy="2584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0965" y="130594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26035</xdr:rowOff>
    </xdr:from>
    <xdr:to>
      <xdr:col>10</xdr:col>
      <xdr:colOff>114300</xdr:colOff>
      <xdr:row>78</xdr:row>
      <xdr:rowOff>48260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913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92710</xdr:rowOff>
    </xdr:from>
    <xdr:to>
      <xdr:col>10</xdr:col>
      <xdr:colOff>165100</xdr:colOff>
      <xdr:row>78</xdr:row>
      <xdr:rowOff>22860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39370</xdr:rowOff>
    </xdr:from>
    <xdr:ext cx="53403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1965" y="13069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111125</xdr:rowOff>
    </xdr:from>
    <xdr:to>
      <xdr:col>6</xdr:col>
      <xdr:colOff>38100</xdr:colOff>
      <xdr:row>78</xdr:row>
      <xdr:rowOff>41275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57785</xdr:rowOff>
    </xdr:from>
    <xdr:ext cx="53403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2965" y="13087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7620</xdr:rowOff>
    </xdr:from>
    <xdr:to>
      <xdr:col>24</xdr:col>
      <xdr:colOff>114300</xdr:colOff>
      <xdr:row>77</xdr:row>
      <xdr:rowOff>109220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30480</xdr:rowOff>
    </xdr:from>
    <xdr:ext cx="534670" cy="2584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606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55,291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10160</xdr:rowOff>
    </xdr:from>
    <xdr:to>
      <xdr:col>20</xdr:col>
      <xdr:colOff>38100</xdr:colOff>
      <xdr:row>77</xdr:row>
      <xdr:rowOff>111760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128270</xdr:rowOff>
    </xdr:from>
    <xdr:ext cx="534035"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29965" y="12987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137160</xdr:rowOff>
    </xdr:from>
    <xdr:to>
      <xdr:col>15</xdr:col>
      <xdr:colOff>101600</xdr:colOff>
      <xdr:row>78</xdr:row>
      <xdr:rowOff>67310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78</xdr:row>
      <xdr:rowOff>58420</xdr:rowOff>
    </xdr:from>
    <xdr:ext cx="53403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0965" y="13431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146685</xdr:rowOff>
    </xdr:from>
    <xdr:to>
      <xdr:col>10</xdr:col>
      <xdr:colOff>165100</xdr:colOff>
      <xdr:row>78</xdr:row>
      <xdr:rowOff>76835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78</xdr:row>
      <xdr:rowOff>67945</xdr:rowOff>
    </xdr:from>
    <xdr:ext cx="534035" cy="2584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1965" y="13441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168910</xdr:rowOff>
    </xdr:from>
    <xdr:to>
      <xdr:col>6</xdr:col>
      <xdr:colOff>38100</xdr:colOff>
      <xdr:row>78</xdr:row>
      <xdr:rowOff>99060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78</xdr:row>
      <xdr:rowOff>90170</xdr:rowOff>
    </xdr:from>
    <xdr:ext cx="53403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2965" y="13463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8285" cy="25908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84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40640</xdr:rowOff>
    </xdr:from>
    <xdr:to>
      <xdr:col>24</xdr:col>
      <xdr:colOff>62865</xdr:colOff>
      <xdr:row>98</xdr:row>
      <xdr:rowOff>6350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1140"/>
          <a:ext cx="127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10160</xdr:rowOff>
    </xdr:from>
    <xdr:ext cx="534670" cy="259080"/>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6350</xdr:rowOff>
    </xdr:from>
    <xdr:to>
      <xdr:col>24</xdr:col>
      <xdr:colOff>152400</xdr:colOff>
      <xdr:row>98</xdr:row>
      <xdr:rowOff>6350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158115</xdr:rowOff>
    </xdr:from>
    <xdr:ext cx="598805" cy="2584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7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40640</xdr:rowOff>
    </xdr:from>
    <xdr:to>
      <xdr:col>24</xdr:col>
      <xdr:colOff>152400</xdr:colOff>
      <xdr:row>90</xdr:row>
      <xdr:rowOff>40640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106680</xdr:rowOff>
    </xdr:from>
    <xdr:to>
      <xdr:col>24</xdr:col>
      <xdr:colOff>63500</xdr:colOff>
      <xdr:row>93</xdr:row>
      <xdr:rowOff>111760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0515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113030</xdr:rowOff>
    </xdr:from>
    <xdr:ext cx="534670" cy="259080"/>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134620</xdr:rowOff>
    </xdr:from>
    <xdr:to>
      <xdr:col>24</xdr:col>
      <xdr:colOff>114300</xdr:colOff>
      <xdr:row>95</xdr:row>
      <xdr:rowOff>64770</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111760</xdr:rowOff>
    </xdr:from>
    <xdr:to>
      <xdr:col>19</xdr:col>
      <xdr:colOff>177800</xdr:colOff>
      <xdr:row>93</xdr:row>
      <xdr:rowOff>136525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05661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149860</xdr:rowOff>
    </xdr:from>
    <xdr:to>
      <xdr:col>20</xdr:col>
      <xdr:colOff>38100</xdr:colOff>
      <xdr:row>95</xdr:row>
      <xdr:rowOff>80010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71120</xdr:rowOff>
    </xdr:from>
    <xdr:ext cx="534035" cy="259080"/>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29965" y="16358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136525</xdr:rowOff>
    </xdr:from>
    <xdr:to>
      <xdr:col>15</xdr:col>
      <xdr:colOff>50800</xdr:colOff>
      <xdr:row>93</xdr:row>
      <xdr:rowOff>158750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08137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25400</xdr:rowOff>
    </xdr:from>
    <xdr:to>
      <xdr:col>15</xdr:col>
      <xdr:colOff>101600</xdr:colOff>
      <xdr:row>95</xdr:row>
      <xdr:rowOff>127000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118110</xdr:rowOff>
    </xdr:from>
    <xdr:ext cx="53403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0965" y="16405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93</xdr:row>
      <xdr:rowOff>158750</xdr:rowOff>
    </xdr:from>
    <xdr:to>
      <xdr:col>10</xdr:col>
      <xdr:colOff>114300</xdr:colOff>
      <xdr:row>95</xdr:row>
      <xdr:rowOff>66675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03600"/>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133985</xdr:rowOff>
    </xdr:from>
    <xdr:to>
      <xdr:col>10</xdr:col>
      <xdr:colOff>165100</xdr:colOff>
      <xdr:row>95</xdr:row>
      <xdr:rowOff>64135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55245</xdr:rowOff>
    </xdr:from>
    <xdr:ext cx="534035" cy="2584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1965" y="163429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133985</xdr:rowOff>
    </xdr:from>
    <xdr:to>
      <xdr:col>6</xdr:col>
      <xdr:colOff>38100</xdr:colOff>
      <xdr:row>96</xdr:row>
      <xdr:rowOff>64135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55245</xdr:rowOff>
    </xdr:from>
    <xdr:ext cx="534035" cy="2584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2965" y="16514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55880</xdr:rowOff>
    </xdr:from>
    <xdr:to>
      <xdr:col>24</xdr:col>
      <xdr:colOff>114300</xdr:colOff>
      <xdr:row>93</xdr:row>
      <xdr:rowOff>157480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0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78740</xdr:rowOff>
    </xdr:from>
    <xdr:ext cx="598805" cy="259080"/>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852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126,800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60960</xdr:rowOff>
    </xdr:from>
    <xdr:to>
      <xdr:col>20</xdr:col>
      <xdr:colOff>38100</xdr:colOff>
      <xdr:row>93</xdr:row>
      <xdr:rowOff>162560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00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7620</xdr:rowOff>
    </xdr:from>
    <xdr:ext cx="598170" cy="2584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580" y="157810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126,158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86360</xdr:rowOff>
    </xdr:from>
    <xdr:to>
      <xdr:col>15</xdr:col>
      <xdr:colOff>101600</xdr:colOff>
      <xdr:row>94</xdr:row>
      <xdr:rowOff>15875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031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32385</xdr:rowOff>
    </xdr:from>
    <xdr:ext cx="598170" cy="2584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580" y="158057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107950</xdr:rowOff>
    </xdr:from>
    <xdr:to>
      <xdr:col>10</xdr:col>
      <xdr:colOff>165100</xdr:colOff>
      <xdr:row>94</xdr:row>
      <xdr:rowOff>38100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54610</xdr:rowOff>
    </xdr:from>
    <xdr:ext cx="598170" cy="2584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580" y="158280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120,021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15875</xdr:rowOff>
    </xdr:from>
    <xdr:to>
      <xdr:col>6</xdr:col>
      <xdr:colOff>38100</xdr:colOff>
      <xdr:row>95</xdr:row>
      <xdr:rowOff>117475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0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133985</xdr:rowOff>
    </xdr:from>
    <xdr:ext cx="534035" cy="2584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2965" y="16078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908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4995" cy="2584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499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4995" cy="2584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4995" cy="2584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29</xdr:row>
      <xdr:rowOff>38100</xdr:rowOff>
    </xdr:from>
    <xdr:ext cx="68516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200" y="5010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27</xdr:row>
      <xdr:rowOff>54610</xdr:rowOff>
    </xdr:from>
    <xdr:ext cx="685165" cy="2584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41275</xdr:rowOff>
    </xdr:from>
    <xdr:to>
      <xdr:col>54</xdr:col>
      <xdr:colOff>189865</xdr:colOff>
      <xdr:row>38</xdr:row>
      <xdr:rowOff>144145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7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147955</xdr:rowOff>
    </xdr:from>
    <xdr:ext cx="534670" cy="2584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3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144145</xdr:rowOff>
    </xdr:from>
    <xdr:to>
      <xdr:col>55</xdr:col>
      <xdr:colOff>88900</xdr:colOff>
      <xdr:row>38</xdr:row>
      <xdr:rowOff>144145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159385</xdr:rowOff>
    </xdr:from>
    <xdr:ext cx="598805" cy="2584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41275</xdr:rowOff>
    </xdr:from>
    <xdr:to>
      <xdr:col>55</xdr:col>
      <xdr:colOff>88900</xdr:colOff>
      <xdr:row>30</xdr:row>
      <xdr:rowOff>41275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135890</xdr:rowOff>
    </xdr:from>
    <xdr:to>
      <xdr:col>55</xdr:col>
      <xdr:colOff>0</xdr:colOff>
      <xdr:row>36</xdr:row>
      <xdr:rowOff>74930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36640"/>
          <a:ext cx="8382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36830</xdr:rowOff>
    </xdr:from>
    <xdr:ext cx="598805" cy="259080"/>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0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58420</xdr:rowOff>
    </xdr:from>
    <xdr:to>
      <xdr:col>55</xdr:col>
      <xdr:colOff>50800</xdr:colOff>
      <xdr:row>36</xdr:row>
      <xdr:rowOff>160020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144780</xdr:rowOff>
    </xdr:from>
    <xdr:to>
      <xdr:col>50</xdr:col>
      <xdr:colOff>114300</xdr:colOff>
      <xdr:row>36</xdr:row>
      <xdr:rowOff>74930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4553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107950</xdr:rowOff>
    </xdr:from>
    <xdr:to>
      <xdr:col>50</xdr:col>
      <xdr:colOff>165100</xdr:colOff>
      <xdr:row>37</xdr:row>
      <xdr:rowOff>38100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29210</xdr:rowOff>
    </xdr:from>
    <xdr:ext cx="598170" cy="2584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580" y="63728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144780</xdr:rowOff>
    </xdr:from>
    <xdr:to>
      <xdr:col>45</xdr:col>
      <xdr:colOff>177800</xdr:colOff>
      <xdr:row>36</xdr:row>
      <xdr:rowOff>144780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45530"/>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60960</xdr:rowOff>
    </xdr:from>
    <xdr:ext cx="59817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580" y="6404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148590</xdr:rowOff>
    </xdr:from>
    <xdr:to>
      <xdr:col>41</xdr:col>
      <xdr:colOff>50800</xdr:colOff>
      <xdr:row>36</xdr:row>
      <xdr:rowOff>144780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4934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3175</xdr:rowOff>
    </xdr:from>
    <xdr:to>
      <xdr:col>41</xdr:col>
      <xdr:colOff>101600</xdr:colOff>
      <xdr:row>37</xdr:row>
      <xdr:rowOff>104775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95885</xdr:rowOff>
    </xdr:from>
    <xdr:ext cx="59817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580" y="64395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12065</xdr:rowOff>
    </xdr:from>
    <xdr:to>
      <xdr:col>36</xdr:col>
      <xdr:colOff>165100</xdr:colOff>
      <xdr:row>36</xdr:row>
      <xdr:rowOff>113665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104775</xdr:rowOff>
    </xdr:from>
    <xdr:ext cx="59817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580" y="62769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85090</xdr:rowOff>
    </xdr:from>
    <xdr:to>
      <xdr:col>55</xdr:col>
      <xdr:colOff>50800</xdr:colOff>
      <xdr:row>36</xdr:row>
      <xdr:rowOff>15240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107950</xdr:rowOff>
    </xdr:from>
    <xdr:ext cx="598805" cy="259080"/>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372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397,371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23495</xdr:rowOff>
    </xdr:from>
    <xdr:to>
      <xdr:col>50</xdr:col>
      <xdr:colOff>165100</xdr:colOff>
      <xdr:row>36</xdr:row>
      <xdr:rowOff>125095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141605</xdr:rowOff>
    </xdr:from>
    <xdr:ext cx="59817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580" y="59709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330,204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93980</xdr:rowOff>
    </xdr:from>
    <xdr:to>
      <xdr:col>46</xdr:col>
      <xdr:colOff>38100</xdr:colOff>
      <xdr:row>36</xdr:row>
      <xdr:rowOff>24130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40640</xdr:rowOff>
    </xdr:from>
    <xdr:ext cx="598170" cy="2584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580" y="58699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391,713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93980</xdr:rowOff>
    </xdr:from>
    <xdr:to>
      <xdr:col>41</xdr:col>
      <xdr:colOff>101600</xdr:colOff>
      <xdr:row>37</xdr:row>
      <xdr:rowOff>24130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40640</xdr:rowOff>
    </xdr:from>
    <xdr:ext cx="598170" cy="2584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580" y="60413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286,911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97790</xdr:rowOff>
    </xdr:from>
    <xdr:to>
      <xdr:col>36</xdr:col>
      <xdr:colOff>165100</xdr:colOff>
      <xdr:row>36</xdr:row>
      <xdr:rowOff>27940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44450</xdr:rowOff>
    </xdr:from>
    <xdr:ext cx="598170"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580" y="5873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389,591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4995"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5165" cy="2584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200" y="925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516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200" y="887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516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137795</xdr:rowOff>
    </xdr:from>
    <xdr:to>
      <xdr:col>54</xdr:col>
      <xdr:colOff>189865</xdr:colOff>
      <xdr:row>59</xdr:row>
      <xdr:rowOff>22860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74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26670</xdr:rowOff>
    </xdr:from>
    <xdr:ext cx="534670" cy="259080"/>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22860</xdr:rowOff>
    </xdr:from>
    <xdr:to>
      <xdr:col>55</xdr:col>
      <xdr:colOff>88900</xdr:colOff>
      <xdr:row>59</xdr:row>
      <xdr:rowOff>22860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84455</xdr:rowOff>
    </xdr:from>
    <xdr:ext cx="690245" cy="259080"/>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9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137795</xdr:rowOff>
    </xdr:from>
    <xdr:to>
      <xdr:col>55</xdr:col>
      <xdr:colOff>88900</xdr:colOff>
      <xdr:row>51</xdr:row>
      <xdr:rowOff>137795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37465</xdr:rowOff>
    </xdr:from>
    <xdr:to>
      <xdr:col>55</xdr:col>
      <xdr:colOff>0</xdr:colOff>
      <xdr:row>58</xdr:row>
      <xdr:rowOff>82550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10115"/>
          <a:ext cx="838200" cy="216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92075</xdr:rowOff>
    </xdr:from>
    <xdr:ext cx="598805" cy="25908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113665</xdr:rowOff>
    </xdr:from>
    <xdr:to>
      <xdr:col>55</xdr:col>
      <xdr:colOff>50800</xdr:colOff>
      <xdr:row>58</xdr:row>
      <xdr:rowOff>43815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82550</xdr:rowOff>
    </xdr:from>
    <xdr:to>
      <xdr:col>50</xdr:col>
      <xdr:colOff>114300</xdr:colOff>
      <xdr:row>58</xdr:row>
      <xdr:rowOff>121920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266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111760</xdr:rowOff>
    </xdr:from>
    <xdr:to>
      <xdr:col>50</xdr:col>
      <xdr:colOff>165100</xdr:colOff>
      <xdr:row>58</xdr:row>
      <xdr:rowOff>41910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58420</xdr:rowOff>
    </xdr:from>
    <xdr:ext cx="59817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580" y="9659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121920</xdr:rowOff>
    </xdr:from>
    <xdr:to>
      <xdr:col>45</xdr:col>
      <xdr:colOff>177800</xdr:colOff>
      <xdr:row>58</xdr:row>
      <xdr:rowOff>146050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660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121285</xdr:rowOff>
    </xdr:from>
    <xdr:to>
      <xdr:col>46</xdr:col>
      <xdr:colOff>38100</xdr:colOff>
      <xdr:row>58</xdr:row>
      <xdr:rowOff>52070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3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67945</xdr:rowOff>
    </xdr:from>
    <xdr:ext cx="598170" cy="2584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580" y="96691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69215</xdr:rowOff>
    </xdr:from>
    <xdr:to>
      <xdr:col>41</xdr:col>
      <xdr:colOff>50800</xdr:colOff>
      <xdr:row>58</xdr:row>
      <xdr:rowOff>146050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41865"/>
          <a:ext cx="8890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125095</xdr:rowOff>
    </xdr:from>
    <xdr:to>
      <xdr:col>41</xdr:col>
      <xdr:colOff>101600</xdr:colOff>
      <xdr:row>58</xdr:row>
      <xdr:rowOff>55245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71755</xdr:rowOff>
    </xdr:from>
    <xdr:ext cx="59817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580" y="9672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107315</xdr:rowOff>
    </xdr:from>
    <xdr:to>
      <xdr:col>36</xdr:col>
      <xdr:colOff>165100</xdr:colOff>
      <xdr:row>58</xdr:row>
      <xdr:rowOff>37465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29210</xdr:rowOff>
    </xdr:from>
    <xdr:ext cx="598170" cy="2584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580" y="99733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158115</xdr:rowOff>
    </xdr:from>
    <xdr:to>
      <xdr:col>55</xdr:col>
      <xdr:colOff>50800</xdr:colOff>
      <xdr:row>57</xdr:row>
      <xdr:rowOff>88265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9525</xdr:rowOff>
    </xdr:from>
    <xdr:ext cx="598805" cy="2584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07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458,902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31750</xdr:rowOff>
    </xdr:from>
    <xdr:to>
      <xdr:col>50</xdr:col>
      <xdr:colOff>165100</xdr:colOff>
      <xdr:row>58</xdr:row>
      <xdr:rowOff>133350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124460</xdr:rowOff>
    </xdr:from>
    <xdr:ext cx="59817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580" y="10068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175,087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71120</xdr:rowOff>
    </xdr:from>
    <xdr:to>
      <xdr:col>46</xdr:col>
      <xdr:colOff>38100</xdr:colOff>
      <xdr:row>59</xdr:row>
      <xdr:rowOff>1270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163830</xdr:rowOff>
    </xdr:from>
    <xdr:ext cx="59817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580" y="101079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123,323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95250</xdr:rowOff>
    </xdr:from>
    <xdr:to>
      <xdr:col>41</xdr:col>
      <xdr:colOff>101600</xdr:colOff>
      <xdr:row>59</xdr:row>
      <xdr:rowOff>25400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16510</xdr:rowOff>
    </xdr:from>
    <xdr:ext cx="534035"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3965" y="10132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91,618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18415</xdr:rowOff>
    </xdr:from>
    <xdr:to>
      <xdr:col>36</xdr:col>
      <xdr:colOff>165100</xdr:colOff>
      <xdr:row>57</xdr:row>
      <xdr:rowOff>120650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91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136525</xdr:rowOff>
    </xdr:from>
    <xdr:ext cx="598170" cy="2584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580" y="95662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417,738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4995" cy="25908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4995" cy="2584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499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69</xdr:row>
      <xdr:rowOff>92710</xdr:rowOff>
    </xdr:from>
    <xdr:ext cx="68516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200" y="1192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67</xdr:row>
      <xdr:rowOff>54610</xdr:rowOff>
    </xdr:from>
    <xdr:ext cx="685165" cy="2584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139700</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200"/>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86360</xdr:rowOff>
    </xdr:from>
    <xdr:ext cx="690245" cy="2584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41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139700</xdr:rowOff>
    </xdr:from>
    <xdr:to>
      <xdr:col>55</xdr:col>
      <xdr:colOff>88900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3175</xdr:rowOff>
    </xdr:from>
    <xdr:to>
      <xdr:col>55</xdr:col>
      <xdr:colOff>0</xdr:colOff>
      <xdr:row>79</xdr:row>
      <xdr:rowOff>34925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772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99060</xdr:rowOff>
    </xdr:from>
    <xdr:ext cx="534670" cy="2584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71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76200</xdr:rowOff>
    </xdr:from>
    <xdr:to>
      <xdr:col>55</xdr:col>
      <xdr:colOff>50800</xdr:colOff>
      <xdr:row>79</xdr:row>
      <xdr:rowOff>6350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34290</xdr:rowOff>
    </xdr:from>
    <xdr:to>
      <xdr:col>50</xdr:col>
      <xdr:colOff>114300</xdr:colOff>
      <xdr:row>79</xdr:row>
      <xdr:rowOff>34925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88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76200</xdr:rowOff>
    </xdr:from>
    <xdr:to>
      <xdr:col>50</xdr:col>
      <xdr:colOff>165100</xdr:colOff>
      <xdr:row>79</xdr:row>
      <xdr:rowOff>6350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22860</xdr:rowOff>
    </xdr:from>
    <xdr:ext cx="534035"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224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5080</xdr:rowOff>
    </xdr:from>
    <xdr:to>
      <xdr:col>45</xdr:col>
      <xdr:colOff>177800</xdr:colOff>
      <xdr:row>79</xdr:row>
      <xdr:rowOff>34290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4963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66040</xdr:rowOff>
    </xdr:from>
    <xdr:to>
      <xdr:col>46</xdr:col>
      <xdr:colOff>38100</xdr:colOff>
      <xdr:row>78</xdr:row>
      <xdr:rowOff>167640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12700</xdr:rowOff>
    </xdr:from>
    <xdr:ext cx="534035"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214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119380</xdr:rowOff>
    </xdr:from>
    <xdr:to>
      <xdr:col>41</xdr:col>
      <xdr:colOff>50800</xdr:colOff>
      <xdr:row>79</xdr:row>
      <xdr:rowOff>5080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2103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79375</xdr:rowOff>
    </xdr:from>
    <xdr:to>
      <xdr:col>41</xdr:col>
      <xdr:colOff>101600</xdr:colOff>
      <xdr:row>79</xdr:row>
      <xdr:rowOff>9525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26035</xdr:rowOff>
    </xdr:from>
    <xdr:ext cx="53403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227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64135</xdr:rowOff>
    </xdr:from>
    <xdr:to>
      <xdr:col>36</xdr:col>
      <xdr:colOff>165100</xdr:colOff>
      <xdr:row>78</xdr:row>
      <xdr:rowOff>166370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156845</xdr:rowOff>
    </xdr:from>
    <xdr:ext cx="534035" cy="2584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529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123825</xdr:rowOff>
    </xdr:from>
    <xdr:to>
      <xdr:col>55</xdr:col>
      <xdr:colOff>50800</xdr:colOff>
      <xdr:row>79</xdr:row>
      <xdr:rowOff>53975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54610</xdr:rowOff>
    </xdr:from>
    <xdr:ext cx="534670" cy="2584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7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155575</xdr:rowOff>
    </xdr:from>
    <xdr:to>
      <xdr:col>50</xdr:col>
      <xdr:colOff>165100</xdr:colOff>
      <xdr:row>79</xdr:row>
      <xdr:rowOff>86360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8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76835</xdr:rowOff>
    </xdr:from>
    <xdr:ext cx="469265" cy="2584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350" y="136213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154940</xdr:rowOff>
    </xdr:from>
    <xdr:to>
      <xdr:col>46</xdr:col>
      <xdr:colOff>38100</xdr:colOff>
      <xdr:row>79</xdr:row>
      <xdr:rowOff>85090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76200</xdr:rowOff>
    </xdr:from>
    <xdr:ext cx="469265" cy="2584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350" y="13620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125730</xdr:rowOff>
    </xdr:from>
    <xdr:to>
      <xdr:col>41</xdr:col>
      <xdr:colOff>101600</xdr:colOff>
      <xdr:row>79</xdr:row>
      <xdr:rowOff>55880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46990</xdr:rowOff>
    </xdr:from>
    <xdr:ext cx="534035"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3965" y="13591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68580</xdr:rowOff>
    </xdr:from>
    <xdr:to>
      <xdr:col>36</xdr:col>
      <xdr:colOff>165100</xdr:colOff>
      <xdr:row>77</xdr:row>
      <xdr:rowOff>170180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76</xdr:row>
      <xdr:rowOff>15240</xdr:rowOff>
    </xdr:from>
    <xdr:ext cx="59817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580" y="130454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210,849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4995"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89</xdr:row>
      <xdr:rowOff>92710</xdr:rowOff>
    </xdr:from>
    <xdr:ext cx="68516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200" y="1535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5165" cy="2584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69850</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800"/>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48260</xdr:rowOff>
    </xdr:from>
    <xdr:ext cx="249555" cy="259080"/>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16510</xdr:rowOff>
    </xdr:from>
    <xdr:ext cx="690245" cy="259080"/>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70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69850</xdr:rowOff>
    </xdr:from>
    <xdr:to>
      <xdr:col>55</xdr:col>
      <xdr:colOff>88900</xdr:colOff>
      <xdr:row>91</xdr:row>
      <xdr:rowOff>69850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21590</xdr:rowOff>
    </xdr:from>
    <xdr:to>
      <xdr:col>55</xdr:col>
      <xdr:colOff>0</xdr:colOff>
      <xdr:row>98</xdr:row>
      <xdr:rowOff>8255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480790"/>
          <a:ext cx="8382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85090</xdr:rowOff>
    </xdr:from>
    <xdr:ext cx="598805" cy="259080"/>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5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106680</xdr:rowOff>
    </xdr:from>
    <xdr:to>
      <xdr:col>55</xdr:col>
      <xdr:colOff>50800</xdr:colOff>
      <xdr:row>98</xdr:row>
      <xdr:rowOff>36830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8255</xdr:rowOff>
    </xdr:from>
    <xdr:to>
      <xdr:col>50</xdr:col>
      <xdr:colOff>114300</xdr:colOff>
      <xdr:row>98</xdr:row>
      <xdr:rowOff>82550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103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105410</xdr:rowOff>
    </xdr:from>
    <xdr:to>
      <xdr:col>50</xdr:col>
      <xdr:colOff>165100</xdr:colOff>
      <xdr:row>98</xdr:row>
      <xdr:rowOff>35560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52070</xdr:rowOff>
    </xdr:from>
    <xdr:ext cx="598170" cy="2584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580" y="16511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82550</xdr:rowOff>
    </xdr:from>
    <xdr:to>
      <xdr:col>45</xdr:col>
      <xdr:colOff>177800</xdr:colOff>
      <xdr:row>98</xdr:row>
      <xdr:rowOff>149860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8465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132715</xdr:rowOff>
    </xdr:from>
    <xdr:to>
      <xdr:col>46</xdr:col>
      <xdr:colOff>38100</xdr:colOff>
      <xdr:row>98</xdr:row>
      <xdr:rowOff>63500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79375</xdr:rowOff>
    </xdr:from>
    <xdr:ext cx="598170" cy="2584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580" y="165385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130810</xdr:rowOff>
    </xdr:from>
    <xdr:to>
      <xdr:col>41</xdr:col>
      <xdr:colOff>50800</xdr:colOff>
      <xdr:row>98</xdr:row>
      <xdr:rowOff>149860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6146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147320</xdr:rowOff>
    </xdr:from>
    <xdr:to>
      <xdr:col>41</xdr:col>
      <xdr:colOff>101600</xdr:colOff>
      <xdr:row>98</xdr:row>
      <xdr:rowOff>77470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93980</xdr:rowOff>
    </xdr:from>
    <xdr:ext cx="59817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580" y="16553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107950</xdr:rowOff>
    </xdr:from>
    <xdr:to>
      <xdr:col>36</xdr:col>
      <xdr:colOff>165100</xdr:colOff>
      <xdr:row>98</xdr:row>
      <xdr:rowOff>38100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98</xdr:row>
      <xdr:rowOff>29210</xdr:rowOff>
    </xdr:from>
    <xdr:ext cx="598170" cy="2584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580" y="168313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142240</xdr:rowOff>
    </xdr:from>
    <xdr:to>
      <xdr:col>55</xdr:col>
      <xdr:colOff>50800</xdr:colOff>
      <xdr:row>96</xdr:row>
      <xdr:rowOff>72390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42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165100</xdr:rowOff>
    </xdr:from>
    <xdr:ext cx="598805" cy="259080"/>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2814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422,817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128905</xdr:rowOff>
    </xdr:from>
    <xdr:to>
      <xdr:col>50</xdr:col>
      <xdr:colOff>165100</xdr:colOff>
      <xdr:row>98</xdr:row>
      <xdr:rowOff>59055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5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98</xdr:row>
      <xdr:rowOff>50165</xdr:rowOff>
    </xdr:from>
    <xdr:ext cx="59817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580" y="168522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163,587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31750</xdr:rowOff>
    </xdr:from>
    <xdr:to>
      <xdr:col>46</xdr:col>
      <xdr:colOff>38100</xdr:colOff>
      <xdr:row>98</xdr:row>
      <xdr:rowOff>133350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3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98</xdr:row>
      <xdr:rowOff>124460</xdr:rowOff>
    </xdr:from>
    <xdr:ext cx="59817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580" y="16926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105,082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99060</xdr:rowOff>
    </xdr:from>
    <xdr:to>
      <xdr:col>41</xdr:col>
      <xdr:colOff>101600</xdr:colOff>
      <xdr:row>99</xdr:row>
      <xdr:rowOff>29210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20320</xdr:rowOff>
    </xdr:from>
    <xdr:ext cx="534035" cy="2584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3965" y="169938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80010</xdr:rowOff>
    </xdr:from>
    <xdr:to>
      <xdr:col>36</xdr:col>
      <xdr:colOff>165100</xdr:colOff>
      <xdr:row>98</xdr:row>
      <xdr:rowOff>10160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26670</xdr:rowOff>
    </xdr:from>
    <xdr:ext cx="59817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580" y="16485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908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4995" cy="2590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4995" cy="25908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29</xdr:row>
      <xdr:rowOff>92710</xdr:rowOff>
    </xdr:from>
    <xdr:ext cx="68516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200" y="506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27</xdr:row>
      <xdr:rowOff>54610</xdr:rowOff>
    </xdr:from>
    <xdr:ext cx="685165" cy="2584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103505</xdr:rowOff>
    </xdr:from>
    <xdr:to>
      <xdr:col>85</xdr:col>
      <xdr:colOff>126365</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005"/>
          <a:ext cx="127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71120</xdr:rowOff>
    </xdr:from>
    <xdr:ext cx="249555" cy="25908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50165</xdr:rowOff>
    </xdr:from>
    <xdr:ext cx="690245" cy="25908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2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103505</xdr:rowOff>
    </xdr:from>
    <xdr:to>
      <xdr:col>86</xdr:col>
      <xdr:colOff>25400</xdr:colOff>
      <xdr:row>30</xdr:row>
      <xdr:rowOff>103505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160020</xdr:rowOff>
    </xdr:from>
    <xdr:ext cx="534670"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136525</xdr:rowOff>
    </xdr:from>
    <xdr:to>
      <xdr:col>85</xdr:col>
      <xdr:colOff>177800</xdr:colOff>
      <xdr:row>39</xdr:row>
      <xdr:rowOff>66675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132715</xdr:rowOff>
    </xdr:from>
    <xdr:to>
      <xdr:col>81</xdr:col>
      <xdr:colOff>101600</xdr:colOff>
      <xdr:row>39</xdr:row>
      <xdr:rowOff>63500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79375</xdr:rowOff>
    </xdr:from>
    <xdr:ext cx="534035"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3965" y="6423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61595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78105</xdr:rowOff>
    </xdr:from>
    <xdr:ext cx="534035" cy="2584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4965" y="6421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133350</xdr:rowOff>
    </xdr:from>
    <xdr:to>
      <xdr:col>72</xdr:col>
      <xdr:colOff>38100</xdr:colOff>
      <xdr:row>39</xdr:row>
      <xdr:rowOff>63500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80010</xdr:rowOff>
    </xdr:from>
    <xdr:ext cx="53403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5965" y="6423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135255</xdr:rowOff>
    </xdr:from>
    <xdr:to>
      <xdr:col>67</xdr:col>
      <xdr:colOff>101600</xdr:colOff>
      <xdr:row>39</xdr:row>
      <xdr:rowOff>65405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81915</xdr:rowOff>
    </xdr:from>
    <xdr:ext cx="53403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6965" y="6425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115570</xdr:rowOff>
    </xdr:from>
    <xdr:ext cx="249555"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86360</xdr:rowOff>
    </xdr:from>
    <xdr:ext cx="248920" cy="2584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48920" cy="2584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8920" cy="2584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8920" cy="2584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908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56</xdr:row>
      <xdr:rowOff>144145</xdr:rowOff>
    </xdr:from>
    <xdr:ext cx="466725" cy="2584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640" y="9745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54</xdr:row>
      <xdr:rowOff>160655</xdr:rowOff>
    </xdr:from>
    <xdr:ext cx="466725" cy="259080"/>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640" y="9418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53</xdr:row>
      <xdr:rowOff>6350</xdr:rowOff>
    </xdr:from>
    <xdr:ext cx="466725" cy="2584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640" y="9093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51</xdr:row>
      <xdr:rowOff>22225</xdr:rowOff>
    </xdr:from>
    <xdr:ext cx="466725" cy="2584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640" y="8766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49</xdr:row>
      <xdr:rowOff>38100</xdr:rowOff>
    </xdr:from>
    <xdr:ext cx="466725"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640" y="8439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47</xdr:row>
      <xdr:rowOff>54610</xdr:rowOff>
    </xdr:from>
    <xdr:ext cx="466725" cy="2584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640" y="811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69215</xdr:rowOff>
    </xdr:from>
    <xdr:to>
      <xdr:col>85</xdr:col>
      <xdr:colOff>126365</xdr:colOff>
      <xdr:row>59</xdr:row>
      <xdr:rowOff>99060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715"/>
          <a:ext cx="127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135255</xdr:rowOff>
    </xdr:from>
    <xdr:ext cx="249555" cy="2584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80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99060</xdr:rowOff>
    </xdr:from>
    <xdr:to>
      <xdr:col>86</xdr:col>
      <xdr:colOff>25400</xdr:colOff>
      <xdr:row>59</xdr:row>
      <xdr:rowOff>99060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15875</xdr:rowOff>
    </xdr:from>
    <xdr:ext cx="469900" cy="259080"/>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6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dr:col>85</xdr:col>
      <xdr:colOff>38100</xdr:colOff>
      <xdr:row>50</xdr:row>
      <xdr:rowOff>69215</xdr:rowOff>
    </xdr:from>
    <xdr:to>
      <xdr:col>86</xdr:col>
      <xdr:colOff>25400</xdr:colOff>
      <xdr:row>50</xdr:row>
      <xdr:rowOff>69215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99060</xdr:rowOff>
    </xdr:from>
    <xdr:to>
      <xdr:col>85</xdr:col>
      <xdr:colOff>127000</xdr:colOff>
      <xdr:row>59</xdr:row>
      <xdr:rowOff>99060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52705</xdr:rowOff>
    </xdr:from>
    <xdr:ext cx="313690" cy="2584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805"/>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29845</xdr:rowOff>
    </xdr:from>
    <xdr:to>
      <xdr:col>85</xdr:col>
      <xdr:colOff>177800</xdr:colOff>
      <xdr:row>59</xdr:row>
      <xdr:rowOff>132080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99060</xdr:rowOff>
    </xdr:from>
    <xdr:to>
      <xdr:col>81</xdr:col>
      <xdr:colOff>50800</xdr:colOff>
      <xdr:row>59</xdr:row>
      <xdr:rowOff>99060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33655</xdr:rowOff>
    </xdr:from>
    <xdr:to>
      <xdr:col>81</xdr:col>
      <xdr:colOff>101600</xdr:colOff>
      <xdr:row>59</xdr:row>
      <xdr:rowOff>135255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57</xdr:row>
      <xdr:rowOff>151765</xdr:rowOff>
    </xdr:from>
    <xdr:ext cx="31369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455" y="9924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59</xdr:row>
      <xdr:rowOff>99060</xdr:rowOff>
    </xdr:from>
    <xdr:to>
      <xdr:col>76</xdr:col>
      <xdr:colOff>114300</xdr:colOff>
      <xdr:row>59</xdr:row>
      <xdr:rowOff>99060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35560</xdr:rowOff>
    </xdr:from>
    <xdr:to>
      <xdr:col>76</xdr:col>
      <xdr:colOff>165100</xdr:colOff>
      <xdr:row>59</xdr:row>
      <xdr:rowOff>137160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57</xdr:row>
      <xdr:rowOff>153670</xdr:rowOff>
    </xdr:from>
    <xdr:ext cx="31369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455" y="99263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99060</xdr:rowOff>
    </xdr:from>
    <xdr:to>
      <xdr:col>71</xdr:col>
      <xdr:colOff>177800</xdr:colOff>
      <xdr:row>59</xdr:row>
      <xdr:rowOff>99060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140970</xdr:rowOff>
    </xdr:from>
    <xdr:ext cx="24892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59</xdr:row>
      <xdr:rowOff>48260</xdr:rowOff>
    </xdr:from>
    <xdr:to>
      <xdr:col>67</xdr:col>
      <xdr:colOff>101600</xdr:colOff>
      <xdr:row>59</xdr:row>
      <xdr:rowOff>149860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140970</xdr:rowOff>
    </xdr:from>
    <xdr:ext cx="24892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8255</xdr:rowOff>
    </xdr:from>
    <xdr:ext cx="249555" cy="2584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80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48260</xdr:rowOff>
    </xdr:from>
    <xdr:to>
      <xdr:col>81</xdr:col>
      <xdr:colOff>101600</xdr:colOff>
      <xdr:row>59</xdr:row>
      <xdr:rowOff>149860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140970</xdr:rowOff>
    </xdr:from>
    <xdr:ext cx="24892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48260</xdr:rowOff>
    </xdr:from>
    <xdr:to>
      <xdr:col>76</xdr:col>
      <xdr:colOff>165100</xdr:colOff>
      <xdr:row>59</xdr:row>
      <xdr:rowOff>149860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59</xdr:row>
      <xdr:rowOff>140970</xdr:rowOff>
    </xdr:from>
    <xdr:ext cx="24892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48260</xdr:rowOff>
    </xdr:from>
    <xdr:to>
      <xdr:col>72</xdr:col>
      <xdr:colOff>38100</xdr:colOff>
      <xdr:row>59</xdr:row>
      <xdr:rowOff>149860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166370</xdr:rowOff>
    </xdr:from>
    <xdr:ext cx="248920" cy="2584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48260</xdr:rowOff>
    </xdr:from>
    <xdr:to>
      <xdr:col>67</xdr:col>
      <xdr:colOff>101600</xdr:colOff>
      <xdr:row>59</xdr:row>
      <xdr:rowOff>149860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57</xdr:row>
      <xdr:rowOff>166370</xdr:rowOff>
    </xdr:from>
    <xdr:ext cx="248920" cy="2584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828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4995"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4995"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4995"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67</xdr:row>
      <xdr:rowOff>54610</xdr:rowOff>
    </xdr:from>
    <xdr:ext cx="685165" cy="2584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42545</xdr:rowOff>
    </xdr:from>
    <xdr:to>
      <xdr:col>85</xdr:col>
      <xdr:colOff>126365</xdr:colOff>
      <xdr:row>78</xdr:row>
      <xdr:rowOff>160020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163830</xdr:rowOff>
    </xdr:from>
    <xdr:ext cx="534670" cy="259080"/>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160020</xdr:rowOff>
    </xdr:from>
    <xdr:to>
      <xdr:col>86</xdr:col>
      <xdr:colOff>25400</xdr:colOff>
      <xdr:row>78</xdr:row>
      <xdr:rowOff>160020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160655</xdr:rowOff>
    </xdr:from>
    <xdr:ext cx="598805" cy="259080"/>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42545</xdr:rowOff>
    </xdr:from>
    <xdr:to>
      <xdr:col>86</xdr:col>
      <xdr:colOff>25400</xdr:colOff>
      <xdr:row>71</xdr:row>
      <xdr:rowOff>42545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63500</xdr:rowOff>
    </xdr:from>
    <xdr:to>
      <xdr:col>85</xdr:col>
      <xdr:colOff>127000</xdr:colOff>
      <xdr:row>77</xdr:row>
      <xdr:rowOff>109855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65150"/>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19050</xdr:rowOff>
    </xdr:from>
    <xdr:ext cx="598805" cy="2584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2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167640</xdr:rowOff>
    </xdr:from>
    <xdr:to>
      <xdr:col>85</xdr:col>
      <xdr:colOff>177800</xdr:colOff>
      <xdr:row>77</xdr:row>
      <xdr:rowOff>97790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109855</xdr:rowOff>
    </xdr:from>
    <xdr:to>
      <xdr:col>81</xdr:col>
      <xdr:colOff>50800</xdr:colOff>
      <xdr:row>77</xdr:row>
      <xdr:rowOff>127635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115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7620</xdr:rowOff>
    </xdr:from>
    <xdr:to>
      <xdr:col>81</xdr:col>
      <xdr:colOff>101600</xdr:colOff>
      <xdr:row>77</xdr:row>
      <xdr:rowOff>109220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75</xdr:row>
      <xdr:rowOff>125730</xdr:rowOff>
    </xdr:from>
    <xdr:ext cx="59817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580" y="12984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120650</xdr:rowOff>
    </xdr:from>
    <xdr:to>
      <xdr:col>76</xdr:col>
      <xdr:colOff>114300</xdr:colOff>
      <xdr:row>77</xdr:row>
      <xdr:rowOff>127635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3223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10795</xdr:rowOff>
    </xdr:from>
    <xdr:to>
      <xdr:col>76</xdr:col>
      <xdr:colOff>165100</xdr:colOff>
      <xdr:row>77</xdr:row>
      <xdr:rowOff>112395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75</xdr:row>
      <xdr:rowOff>128905</xdr:rowOff>
    </xdr:from>
    <xdr:ext cx="59817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580" y="12987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120650</xdr:rowOff>
    </xdr:from>
    <xdr:to>
      <xdr:col>71</xdr:col>
      <xdr:colOff>177800</xdr:colOff>
      <xdr:row>77</xdr:row>
      <xdr:rowOff>123825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223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36830</xdr:rowOff>
    </xdr:from>
    <xdr:to>
      <xdr:col>72</xdr:col>
      <xdr:colOff>38100</xdr:colOff>
      <xdr:row>77</xdr:row>
      <xdr:rowOff>138430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75</xdr:row>
      <xdr:rowOff>154940</xdr:rowOff>
    </xdr:from>
    <xdr:ext cx="598170" cy="2584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580" y="130136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50800</xdr:rowOff>
    </xdr:from>
    <xdr:to>
      <xdr:col>67</xdr:col>
      <xdr:colOff>101600</xdr:colOff>
      <xdr:row>77</xdr:row>
      <xdr:rowOff>152400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168910</xdr:rowOff>
    </xdr:from>
    <xdr:ext cx="598170" cy="2584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580" y="130276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12700</xdr:rowOff>
    </xdr:from>
    <xdr:to>
      <xdr:col>85</xdr:col>
      <xdr:colOff>177800</xdr:colOff>
      <xdr:row>77</xdr:row>
      <xdr:rowOff>114300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162560</xdr:rowOff>
    </xdr:from>
    <xdr:ext cx="598805" cy="259080"/>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92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169,925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59055</xdr:rowOff>
    </xdr:from>
    <xdr:to>
      <xdr:col>81</xdr:col>
      <xdr:colOff>101600</xdr:colOff>
      <xdr:row>77</xdr:row>
      <xdr:rowOff>160655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77</xdr:row>
      <xdr:rowOff>151765</xdr:rowOff>
    </xdr:from>
    <xdr:ext cx="59817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580" y="133534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76835</xdr:rowOff>
    </xdr:from>
    <xdr:to>
      <xdr:col>76</xdr:col>
      <xdr:colOff>165100</xdr:colOff>
      <xdr:row>78</xdr:row>
      <xdr:rowOff>6985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77</xdr:row>
      <xdr:rowOff>169545</xdr:rowOff>
    </xdr:from>
    <xdr:ext cx="598170" cy="2584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580" y="13371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69215</xdr:rowOff>
    </xdr:from>
    <xdr:to>
      <xdr:col>72</xdr:col>
      <xdr:colOff>38100</xdr:colOff>
      <xdr:row>77</xdr:row>
      <xdr:rowOff>170815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77</xdr:row>
      <xdr:rowOff>161925</xdr:rowOff>
    </xdr:from>
    <xdr:ext cx="59817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580" y="13363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73025</xdr:rowOff>
    </xdr:from>
    <xdr:to>
      <xdr:col>67</xdr:col>
      <xdr:colOff>101600</xdr:colOff>
      <xdr:row>78</xdr:row>
      <xdr:rowOff>3175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77</xdr:row>
      <xdr:rowOff>166370</xdr:rowOff>
    </xdr:from>
    <xdr:ext cx="598170" cy="2584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580" y="133680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84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84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92</xdr:row>
      <xdr:rowOff>111760</xdr:rowOff>
    </xdr:from>
    <xdr:ext cx="685165" cy="2584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200" y="15885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89</xdr:row>
      <xdr:rowOff>168910</xdr:rowOff>
    </xdr:from>
    <xdr:ext cx="685165" cy="2584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200" y="15427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165" cy="2584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132715</xdr:rowOff>
    </xdr:from>
    <xdr:to>
      <xdr:col>85</xdr:col>
      <xdr:colOff>126365</xdr:colOff>
      <xdr:row>98</xdr:row>
      <xdr:rowOff>139700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2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313690" cy="2584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61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139700</xdr:rowOff>
    </xdr:from>
    <xdr:to>
      <xdr:col>86</xdr:col>
      <xdr:colOff>25400</xdr:colOff>
      <xdr:row>98</xdr:row>
      <xdr:rowOff>139700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79375</xdr:rowOff>
    </xdr:from>
    <xdr:ext cx="690245" cy="2584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42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132715</xdr:rowOff>
    </xdr:from>
    <xdr:to>
      <xdr:col>86</xdr:col>
      <xdr:colOff>25400</xdr:colOff>
      <xdr:row>90</xdr:row>
      <xdr:rowOff>132715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26035</xdr:rowOff>
    </xdr:from>
    <xdr:to>
      <xdr:col>85</xdr:col>
      <xdr:colOff>127000</xdr:colOff>
      <xdr:row>98</xdr:row>
      <xdr:rowOff>31115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56685"/>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129540</xdr:rowOff>
    </xdr:from>
    <xdr:ext cx="598805"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151130</xdr:rowOff>
    </xdr:from>
    <xdr:to>
      <xdr:col>85</xdr:col>
      <xdr:colOff>177800</xdr:colOff>
      <xdr:row>98</xdr:row>
      <xdr:rowOff>81280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31115</xdr:rowOff>
    </xdr:from>
    <xdr:to>
      <xdr:col>81</xdr:col>
      <xdr:colOff>50800</xdr:colOff>
      <xdr:row>98</xdr:row>
      <xdr:rowOff>94615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3321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158115</xdr:rowOff>
    </xdr:from>
    <xdr:to>
      <xdr:col>81</xdr:col>
      <xdr:colOff>101600</xdr:colOff>
      <xdr:row>98</xdr:row>
      <xdr:rowOff>88265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98</xdr:row>
      <xdr:rowOff>79375</xdr:rowOff>
    </xdr:from>
    <xdr:ext cx="598170" cy="2584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580" y="168814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16510</xdr:rowOff>
    </xdr:from>
    <xdr:to>
      <xdr:col>76</xdr:col>
      <xdr:colOff>114300</xdr:colOff>
      <xdr:row>98</xdr:row>
      <xdr:rowOff>94615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1861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151765</xdr:rowOff>
    </xdr:from>
    <xdr:to>
      <xdr:col>76</xdr:col>
      <xdr:colOff>165100</xdr:colOff>
      <xdr:row>98</xdr:row>
      <xdr:rowOff>81915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96</xdr:row>
      <xdr:rowOff>98425</xdr:rowOff>
    </xdr:from>
    <xdr:ext cx="598170" cy="2584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580" y="165576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16510</xdr:rowOff>
    </xdr:from>
    <xdr:to>
      <xdr:col>71</xdr:col>
      <xdr:colOff>177800</xdr:colOff>
      <xdr:row>98</xdr:row>
      <xdr:rowOff>53975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186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138430</xdr:rowOff>
    </xdr:from>
    <xdr:to>
      <xdr:col>72</xdr:col>
      <xdr:colOff>38100</xdr:colOff>
      <xdr:row>98</xdr:row>
      <xdr:rowOff>68580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98</xdr:row>
      <xdr:rowOff>59690</xdr:rowOff>
    </xdr:from>
    <xdr:ext cx="59817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580" y="168617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15240</xdr:rowOff>
    </xdr:from>
    <xdr:to>
      <xdr:col>67</xdr:col>
      <xdr:colOff>101600</xdr:colOff>
      <xdr:row>98</xdr:row>
      <xdr:rowOff>116840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107950</xdr:rowOff>
    </xdr:from>
    <xdr:ext cx="53403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6965" y="16910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146685</xdr:rowOff>
    </xdr:from>
    <xdr:to>
      <xdr:col>85</xdr:col>
      <xdr:colOff>177800</xdr:colOff>
      <xdr:row>97</xdr:row>
      <xdr:rowOff>76835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0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169545</xdr:rowOff>
    </xdr:from>
    <xdr:ext cx="598805" cy="2584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572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311,750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151765</xdr:rowOff>
    </xdr:from>
    <xdr:to>
      <xdr:col>81</xdr:col>
      <xdr:colOff>101600</xdr:colOff>
      <xdr:row>98</xdr:row>
      <xdr:rowOff>81915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8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96</xdr:row>
      <xdr:rowOff>98425</xdr:rowOff>
    </xdr:from>
    <xdr:ext cx="598170" cy="2584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580" y="165576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119,021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43815</xdr:rowOff>
    </xdr:from>
    <xdr:to>
      <xdr:col>76</xdr:col>
      <xdr:colOff>165100</xdr:colOff>
      <xdr:row>98</xdr:row>
      <xdr:rowOff>145415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136525</xdr:rowOff>
    </xdr:from>
    <xdr:ext cx="534035" cy="2584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4965" y="16938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137160</xdr:rowOff>
    </xdr:from>
    <xdr:to>
      <xdr:col>72</xdr:col>
      <xdr:colOff>38100</xdr:colOff>
      <xdr:row>98</xdr:row>
      <xdr:rowOff>67310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96</xdr:row>
      <xdr:rowOff>83820</xdr:rowOff>
    </xdr:from>
    <xdr:ext cx="59817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580" y="16543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134,964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3175</xdr:rowOff>
    </xdr:from>
    <xdr:to>
      <xdr:col>67</xdr:col>
      <xdr:colOff>101600</xdr:colOff>
      <xdr:row>98</xdr:row>
      <xdr:rowOff>104775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121285</xdr:rowOff>
    </xdr:from>
    <xdr:ext cx="534035" cy="2584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6965" y="16580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84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84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94995"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94995" cy="2584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55245</xdr:rowOff>
    </xdr:from>
    <xdr:to>
      <xdr:col>116</xdr:col>
      <xdr:colOff>62865</xdr:colOff>
      <xdr:row>39</xdr:row>
      <xdr:rowOff>99060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70195"/>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1905</xdr:rowOff>
    </xdr:from>
    <xdr:ext cx="534670" cy="259080"/>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55245</xdr:rowOff>
    </xdr:from>
    <xdr:to>
      <xdr:col>116</xdr:col>
      <xdr:colOff>152400</xdr:colOff>
      <xdr:row>31</xdr:row>
      <xdr:rowOff>55245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7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112395</xdr:rowOff>
    </xdr:from>
    <xdr:ext cx="469900" cy="2584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6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89535</xdr:rowOff>
    </xdr:from>
    <xdr:to>
      <xdr:col>116</xdr:col>
      <xdr:colOff>114300</xdr:colOff>
      <xdr:row>39</xdr:row>
      <xdr:rowOff>19685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160655</xdr:rowOff>
    </xdr:from>
    <xdr:to>
      <xdr:col>112</xdr:col>
      <xdr:colOff>38100</xdr:colOff>
      <xdr:row>39</xdr:row>
      <xdr:rowOff>90805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107315</xdr:rowOff>
    </xdr:from>
    <xdr:ext cx="46926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350" y="6450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3175</xdr:rowOff>
    </xdr:from>
    <xdr:to>
      <xdr:col>107</xdr:col>
      <xdr:colOff>101600</xdr:colOff>
      <xdr:row>39</xdr:row>
      <xdr:rowOff>104775</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121285</xdr:rowOff>
    </xdr:from>
    <xdr:ext cx="469265" cy="2584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350" y="6464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6985</xdr:rowOff>
    </xdr:from>
    <xdr:to>
      <xdr:col>102</xdr:col>
      <xdr:colOff>165100</xdr:colOff>
      <xdr:row>39</xdr:row>
      <xdr:rowOff>109220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125095</xdr:rowOff>
    </xdr:from>
    <xdr:ext cx="469265" cy="2584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350" y="6468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7620</xdr:rowOff>
    </xdr:from>
    <xdr:to>
      <xdr:col>98</xdr:col>
      <xdr:colOff>38100</xdr:colOff>
      <xdr:row>39</xdr:row>
      <xdr:rowOff>109220</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125730</xdr:rowOff>
    </xdr:from>
    <xdr:ext cx="469265"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350" y="6469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84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7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92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920"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920"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920" cy="25908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84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94995"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84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40640</xdr:rowOff>
    </xdr:from>
    <xdr:to>
      <xdr:col>116</xdr:col>
      <xdr:colOff>62865</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590"/>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158750</xdr:rowOff>
    </xdr:from>
    <xdr:ext cx="598805" cy="259080"/>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40640</xdr:rowOff>
    </xdr:from>
    <xdr:to>
      <xdr:col>116</xdr:col>
      <xdr:colOff>152400</xdr:colOff>
      <xdr:row>51</xdr:row>
      <xdr:rowOff>40640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111125</xdr:rowOff>
    </xdr:from>
    <xdr:to>
      <xdr:col>116</xdr:col>
      <xdr:colOff>63500</xdr:colOff>
      <xdr:row>58</xdr:row>
      <xdr:rowOff>114300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05522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76200</xdr:rowOff>
    </xdr:from>
    <xdr:ext cx="469900" cy="2584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88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53340</xdr:rowOff>
    </xdr:from>
    <xdr:to>
      <xdr:col>116</xdr:col>
      <xdr:colOff>114300</xdr:colOff>
      <xdr:row>58</xdr:row>
      <xdr:rowOff>154940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114300</xdr:rowOff>
    </xdr:from>
    <xdr:to>
      <xdr:col>111</xdr:col>
      <xdr:colOff>177800</xdr:colOff>
      <xdr:row>58</xdr:row>
      <xdr:rowOff>116205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584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67310</xdr:rowOff>
    </xdr:from>
    <xdr:to>
      <xdr:col>112</xdr:col>
      <xdr:colOff>38100</xdr:colOff>
      <xdr:row>58</xdr:row>
      <xdr:rowOff>168910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160020</xdr:rowOff>
    </xdr:from>
    <xdr:ext cx="46926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350" y="10104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116205</xdr:rowOff>
    </xdr:from>
    <xdr:to>
      <xdr:col>107</xdr:col>
      <xdr:colOff>50800</xdr:colOff>
      <xdr:row>58</xdr:row>
      <xdr:rowOff>119380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603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63500</xdr:rowOff>
    </xdr:from>
    <xdr:to>
      <xdr:col>107</xdr:col>
      <xdr:colOff>101600</xdr:colOff>
      <xdr:row>58</xdr:row>
      <xdr:rowOff>165100</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10160</xdr:rowOff>
    </xdr:from>
    <xdr:ext cx="469265"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350" y="9782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119380</xdr:rowOff>
    </xdr:from>
    <xdr:to>
      <xdr:col>102</xdr:col>
      <xdr:colOff>114300</xdr:colOff>
      <xdr:row>58</xdr:row>
      <xdr:rowOff>123190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0634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64135</xdr:rowOff>
    </xdr:from>
    <xdr:to>
      <xdr:col>102</xdr:col>
      <xdr:colOff>165100</xdr:colOff>
      <xdr:row>58</xdr:row>
      <xdr:rowOff>166370</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10795</xdr:rowOff>
    </xdr:from>
    <xdr:ext cx="469265" cy="2584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350" y="9783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61595</xdr:rowOff>
    </xdr:from>
    <xdr:to>
      <xdr:col>98</xdr:col>
      <xdr:colOff>38100</xdr:colOff>
      <xdr:row>58</xdr:row>
      <xdr:rowOff>163195</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8255</xdr:rowOff>
    </xdr:from>
    <xdr:ext cx="469265" cy="2584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350" y="9780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60325</xdr:rowOff>
    </xdr:from>
    <xdr:to>
      <xdr:col>116</xdr:col>
      <xdr:colOff>114300</xdr:colOff>
      <xdr:row>58</xdr:row>
      <xdr:rowOff>161925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0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31750</xdr:rowOff>
    </xdr:from>
    <xdr:ext cx="469900" cy="2584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58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63500</xdr:rowOff>
    </xdr:from>
    <xdr:to>
      <xdr:col>112</xdr:col>
      <xdr:colOff>38100</xdr:colOff>
      <xdr:row>58</xdr:row>
      <xdr:rowOff>165100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10795</xdr:rowOff>
    </xdr:from>
    <xdr:ext cx="469265" cy="2584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350" y="9783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65405</xdr:rowOff>
    </xdr:from>
    <xdr:to>
      <xdr:col>107</xdr:col>
      <xdr:colOff>101600</xdr:colOff>
      <xdr:row>58</xdr:row>
      <xdr:rowOff>167005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158115</xdr:rowOff>
    </xdr:from>
    <xdr:ext cx="469265" cy="2584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350" y="101022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68580</xdr:rowOff>
    </xdr:from>
    <xdr:to>
      <xdr:col>102</xdr:col>
      <xdr:colOff>165100</xdr:colOff>
      <xdr:row>58</xdr:row>
      <xdr:rowOff>170180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161290</xdr:rowOff>
    </xdr:from>
    <xdr:ext cx="469265" cy="25908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350" y="10105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72390</xdr:rowOff>
    </xdr:from>
    <xdr:to>
      <xdr:col>98</xdr:col>
      <xdr:colOff>38100</xdr:colOff>
      <xdr:row>59</xdr:row>
      <xdr:rowOff>2540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165100</xdr:rowOff>
    </xdr:from>
    <xdr:ext cx="469265" cy="25908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350" y="10109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250" cy="22479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77</xdr:row>
      <xdr:rowOff>168910</xdr:rowOff>
    </xdr:from>
    <xdr:ext cx="248285" cy="2584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75</xdr:row>
      <xdr:rowOff>54610</xdr:rowOff>
    </xdr:from>
    <xdr:ext cx="594995" cy="2584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72</xdr:row>
      <xdr:rowOff>111760</xdr:rowOff>
    </xdr:from>
    <xdr:ext cx="594995" cy="2584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168910</xdr:rowOff>
    </xdr:from>
    <xdr:ext cx="594995" cy="2584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143510</xdr:rowOff>
    </xdr:from>
    <xdr:to>
      <xdr:col>116</xdr:col>
      <xdr:colOff>62865</xdr:colOff>
      <xdr:row>78</xdr:row>
      <xdr:rowOff>35560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501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39370</xdr:rowOff>
    </xdr:from>
    <xdr:ext cx="534670" cy="259080"/>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35560</xdr:rowOff>
    </xdr:from>
    <xdr:to>
      <xdr:col>116</xdr:col>
      <xdr:colOff>152400</xdr:colOff>
      <xdr:row>78</xdr:row>
      <xdr:rowOff>35560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89535</xdr:rowOff>
    </xdr:from>
    <xdr:ext cx="598805" cy="2584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5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143510</xdr:rowOff>
    </xdr:from>
    <xdr:to>
      <xdr:col>116</xdr:col>
      <xdr:colOff>152400</xdr:colOff>
      <xdr:row>70</xdr:row>
      <xdr:rowOff>143510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5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156845</xdr:rowOff>
    </xdr:from>
    <xdr:to>
      <xdr:col>116</xdr:col>
      <xdr:colOff>63500</xdr:colOff>
      <xdr:row>76</xdr:row>
      <xdr:rowOff>118745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15595"/>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67945</xdr:rowOff>
    </xdr:from>
    <xdr:ext cx="534670" cy="2584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45085</xdr:rowOff>
    </xdr:from>
    <xdr:to>
      <xdr:col>116</xdr:col>
      <xdr:colOff>114300</xdr:colOff>
      <xdr:row>76</xdr:row>
      <xdr:rowOff>146685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156845</xdr:rowOff>
    </xdr:from>
    <xdr:to>
      <xdr:col>111</xdr:col>
      <xdr:colOff>177800</xdr:colOff>
      <xdr:row>76</xdr:row>
      <xdr:rowOff>74930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1559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88900</xdr:rowOff>
    </xdr:from>
    <xdr:to>
      <xdr:col>112</xdr:col>
      <xdr:colOff>38100</xdr:colOff>
      <xdr:row>76</xdr:row>
      <xdr:rowOff>19050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74</xdr:row>
      <xdr:rowOff>35560</xdr:rowOff>
    </xdr:from>
    <xdr:ext cx="59817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580" y="12722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63500</xdr:rowOff>
    </xdr:from>
    <xdr:to>
      <xdr:col>107</xdr:col>
      <xdr:colOff>50800</xdr:colOff>
      <xdr:row>76</xdr:row>
      <xdr:rowOff>74930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0937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66675</xdr:rowOff>
    </xdr:from>
    <xdr:to>
      <xdr:col>107</xdr:col>
      <xdr:colOff>101600</xdr:colOff>
      <xdr:row>75</xdr:row>
      <xdr:rowOff>168275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74</xdr:row>
      <xdr:rowOff>13335</xdr:rowOff>
    </xdr:from>
    <xdr:ext cx="59817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580" y="127006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63500</xdr:rowOff>
    </xdr:from>
    <xdr:to>
      <xdr:col>102</xdr:col>
      <xdr:colOff>114300</xdr:colOff>
      <xdr:row>76</xdr:row>
      <xdr:rowOff>93980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937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91440</xdr:rowOff>
    </xdr:from>
    <xdr:to>
      <xdr:col>102</xdr:col>
      <xdr:colOff>165100</xdr:colOff>
      <xdr:row>76</xdr:row>
      <xdr:rowOff>21590</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74</xdr:row>
      <xdr:rowOff>38100</xdr:rowOff>
    </xdr:from>
    <xdr:ext cx="59817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580" y="12725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89535</xdr:rowOff>
    </xdr:from>
    <xdr:to>
      <xdr:col>98</xdr:col>
      <xdr:colOff>38100</xdr:colOff>
      <xdr:row>76</xdr:row>
      <xdr:rowOff>19685</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74</xdr:row>
      <xdr:rowOff>36195</xdr:rowOff>
    </xdr:from>
    <xdr:ext cx="59817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580" y="12723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67945</xdr:rowOff>
    </xdr:from>
    <xdr:to>
      <xdr:col>116</xdr:col>
      <xdr:colOff>114300</xdr:colOff>
      <xdr:row>76</xdr:row>
      <xdr:rowOff>169545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9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46355</xdr:rowOff>
    </xdr:from>
    <xdr:ext cx="534670" cy="259080"/>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76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106045</xdr:rowOff>
    </xdr:from>
    <xdr:to>
      <xdr:col>112</xdr:col>
      <xdr:colOff>38100</xdr:colOff>
      <xdr:row>76</xdr:row>
      <xdr:rowOff>36195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76</xdr:row>
      <xdr:rowOff>27305</xdr:rowOff>
    </xdr:from>
    <xdr:ext cx="598170" cy="259080"/>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580" y="130575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108,768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24130</xdr:rowOff>
    </xdr:from>
    <xdr:to>
      <xdr:col>107</xdr:col>
      <xdr:colOff>101600</xdr:colOff>
      <xdr:row>76</xdr:row>
      <xdr:rowOff>125730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5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116840</xdr:rowOff>
    </xdr:from>
    <xdr:ext cx="534035"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6965" y="13147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89,202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12065</xdr:rowOff>
    </xdr:from>
    <xdr:to>
      <xdr:col>102</xdr:col>
      <xdr:colOff>165100</xdr:colOff>
      <xdr:row>76</xdr:row>
      <xdr:rowOff>113665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104775</xdr:rowOff>
    </xdr:from>
    <xdr:ext cx="534035" cy="25908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7965" y="13134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91,756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43180</xdr:rowOff>
    </xdr:from>
    <xdr:to>
      <xdr:col>98</xdr:col>
      <xdr:colOff>38100</xdr:colOff>
      <xdr:row>76</xdr:row>
      <xdr:rowOff>144780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7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135890</xdr:rowOff>
    </xdr:from>
    <xdr:ext cx="534035" cy="25908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8965" y="13166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250" cy="22479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84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285" cy="2584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92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92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892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92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92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92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892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920"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及び積立金については、ふるさと納税の増加に伴い関連する経費の増額である。補助費等については、路線バスの補助金が増額となっているためである。普通建設事業費については、温泉施設改修工事に伴う増額である。今後は、公共施設の改修工事等により、公債費の上昇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北海道月形町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2,732
2,722
150.40
6,570,228
6,468,442
97,755
2,631,574
4,363,946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48285" cy="259080"/>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84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84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27305</xdr:rowOff>
    </xdr:from>
    <xdr:to>
      <xdr:col>24</xdr:col>
      <xdr:colOff>62865</xdr:colOff>
      <xdr:row>38</xdr:row>
      <xdr:rowOff>33020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80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36830</xdr:rowOff>
    </xdr:from>
    <xdr:ext cx="469900" cy="259080"/>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33020</xdr:rowOff>
    </xdr:from>
    <xdr:to>
      <xdr:col>24</xdr:col>
      <xdr:colOff>152400</xdr:colOff>
      <xdr:row>38</xdr:row>
      <xdr:rowOff>33020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145415</xdr:rowOff>
    </xdr:from>
    <xdr:ext cx="534670" cy="2584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60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dr:col>23</xdr:col>
      <xdr:colOff>165100</xdr:colOff>
      <xdr:row>30</xdr:row>
      <xdr:rowOff>27305</xdr:rowOff>
    </xdr:from>
    <xdr:to>
      <xdr:col>24</xdr:col>
      <xdr:colOff>152400</xdr:colOff>
      <xdr:row>30</xdr:row>
      <xdr:rowOff>27305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82550</xdr:rowOff>
    </xdr:from>
    <xdr:to>
      <xdr:col>24</xdr:col>
      <xdr:colOff>63500</xdr:colOff>
      <xdr:row>37</xdr:row>
      <xdr:rowOff>88265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2620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161925</xdr:rowOff>
    </xdr:from>
    <xdr:ext cx="534670" cy="259080"/>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139065</xdr:rowOff>
    </xdr:from>
    <xdr:to>
      <xdr:col>24</xdr:col>
      <xdr:colOff>114300</xdr:colOff>
      <xdr:row>37</xdr:row>
      <xdr:rowOff>69215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87630</xdr:rowOff>
    </xdr:from>
    <xdr:to>
      <xdr:col>19</xdr:col>
      <xdr:colOff>177800</xdr:colOff>
      <xdr:row>37</xdr:row>
      <xdr:rowOff>88265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312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160020</xdr:rowOff>
    </xdr:from>
    <xdr:to>
      <xdr:col>20</xdr:col>
      <xdr:colOff>38100</xdr:colOff>
      <xdr:row>37</xdr:row>
      <xdr:rowOff>90170</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106680</xdr:rowOff>
    </xdr:from>
    <xdr:ext cx="534035" cy="259080"/>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29965" y="6107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87630</xdr:rowOff>
    </xdr:from>
    <xdr:to>
      <xdr:col>15</xdr:col>
      <xdr:colOff>50800</xdr:colOff>
      <xdr:row>37</xdr:row>
      <xdr:rowOff>90170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312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165100</xdr:rowOff>
    </xdr:from>
    <xdr:to>
      <xdr:col>15</xdr:col>
      <xdr:colOff>101600</xdr:colOff>
      <xdr:row>37</xdr:row>
      <xdr:rowOff>95250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111760</xdr:rowOff>
    </xdr:from>
    <xdr:ext cx="534035" cy="2584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0965" y="6112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90170</xdr:rowOff>
    </xdr:from>
    <xdr:to>
      <xdr:col>10</xdr:col>
      <xdr:colOff>114300</xdr:colOff>
      <xdr:row>37</xdr:row>
      <xdr:rowOff>107315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338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6985</xdr:rowOff>
    </xdr:from>
    <xdr:to>
      <xdr:col>10</xdr:col>
      <xdr:colOff>165100</xdr:colOff>
      <xdr:row>37</xdr:row>
      <xdr:rowOff>109220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125730</xdr:rowOff>
    </xdr:from>
    <xdr:ext cx="534035"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1965" y="6126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9525</xdr:rowOff>
    </xdr:from>
    <xdr:to>
      <xdr:col>6</xdr:col>
      <xdr:colOff>38100</xdr:colOff>
      <xdr:row>37</xdr:row>
      <xdr:rowOff>111125</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127635</xdr:rowOff>
    </xdr:from>
    <xdr:ext cx="534035"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2965" y="6128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31750</xdr:rowOff>
    </xdr:from>
    <xdr:to>
      <xdr:col>24</xdr:col>
      <xdr:colOff>114300</xdr:colOff>
      <xdr:row>37</xdr:row>
      <xdr:rowOff>133350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118110</xdr:rowOff>
    </xdr:from>
    <xdr:ext cx="534670" cy="259080"/>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290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37465</xdr:rowOff>
    </xdr:from>
    <xdr:to>
      <xdr:col>20</xdr:col>
      <xdr:colOff>38100</xdr:colOff>
      <xdr:row>37</xdr:row>
      <xdr:rowOff>139065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130175</xdr:rowOff>
    </xdr:from>
    <xdr:ext cx="534035" cy="259080"/>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29965" y="6473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36830</xdr:rowOff>
    </xdr:from>
    <xdr:to>
      <xdr:col>15</xdr:col>
      <xdr:colOff>101600</xdr:colOff>
      <xdr:row>37</xdr:row>
      <xdr:rowOff>138430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129540</xdr:rowOff>
    </xdr:from>
    <xdr:ext cx="534035" cy="259080"/>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0965" y="6473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39370</xdr:rowOff>
    </xdr:from>
    <xdr:to>
      <xdr:col>10</xdr:col>
      <xdr:colOff>165100</xdr:colOff>
      <xdr:row>37</xdr:row>
      <xdr:rowOff>140970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132080</xdr:rowOff>
    </xdr:from>
    <xdr:ext cx="534035" cy="2584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1965" y="6475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56515</xdr:rowOff>
    </xdr:from>
    <xdr:to>
      <xdr:col>6</xdr:col>
      <xdr:colOff>38100</xdr:colOff>
      <xdr:row>37</xdr:row>
      <xdr:rowOff>158115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149225</xdr:rowOff>
    </xdr:from>
    <xdr:ext cx="534035" cy="259080"/>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2965" y="6492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8285" cy="2584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5165" cy="2584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5165" cy="2584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5165" cy="2584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15875</xdr:rowOff>
    </xdr:from>
    <xdr:to>
      <xdr:col>24</xdr:col>
      <xdr:colOff>62865</xdr:colOff>
      <xdr:row>58</xdr:row>
      <xdr:rowOff>62230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275"/>
          <a:ext cx="1270" cy="1075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66040</xdr:rowOff>
    </xdr:from>
    <xdr:ext cx="598805" cy="2584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101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62230</xdr:rowOff>
    </xdr:from>
    <xdr:to>
      <xdr:col>24</xdr:col>
      <xdr:colOff>152400</xdr:colOff>
      <xdr:row>58</xdr:row>
      <xdr:rowOff>62230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133985</xdr:rowOff>
    </xdr:from>
    <xdr:ext cx="690245" cy="2584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48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dr:col>23</xdr:col>
      <xdr:colOff>165100</xdr:colOff>
      <xdr:row>52</xdr:row>
      <xdr:rowOff>15875</xdr:rowOff>
    </xdr:from>
    <xdr:to>
      <xdr:col>24</xdr:col>
      <xdr:colOff>152400</xdr:colOff>
      <xdr:row>52</xdr:row>
      <xdr:rowOff>15875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164465</xdr:rowOff>
    </xdr:from>
    <xdr:to>
      <xdr:col>24</xdr:col>
      <xdr:colOff>63500</xdr:colOff>
      <xdr:row>57</xdr:row>
      <xdr:rowOff>143510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765665"/>
          <a:ext cx="8382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59055</xdr:rowOff>
    </xdr:from>
    <xdr:ext cx="598805" cy="259080"/>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7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80645</xdr:rowOff>
    </xdr:from>
    <xdr:to>
      <xdr:col>24</xdr:col>
      <xdr:colOff>114300</xdr:colOff>
      <xdr:row>58</xdr:row>
      <xdr:rowOff>10795</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143510</xdr:rowOff>
    </xdr:from>
    <xdr:to>
      <xdr:col>19</xdr:col>
      <xdr:colOff>177800</xdr:colOff>
      <xdr:row>58</xdr:row>
      <xdr:rowOff>15240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1616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95885</xdr:rowOff>
    </xdr:from>
    <xdr:to>
      <xdr:col>20</xdr:col>
      <xdr:colOff>38100</xdr:colOff>
      <xdr:row>58</xdr:row>
      <xdr:rowOff>26035</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17780</xdr:rowOff>
    </xdr:from>
    <xdr:ext cx="598170" cy="2584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580" y="99618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163830</xdr:rowOff>
    </xdr:from>
    <xdr:to>
      <xdr:col>15</xdr:col>
      <xdr:colOff>50800</xdr:colOff>
      <xdr:row>58</xdr:row>
      <xdr:rowOff>15240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36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86360</xdr:rowOff>
    </xdr:from>
    <xdr:to>
      <xdr:col>15</xdr:col>
      <xdr:colOff>101600</xdr:colOff>
      <xdr:row>58</xdr:row>
      <xdr:rowOff>16510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33020</xdr:rowOff>
    </xdr:from>
    <xdr:ext cx="598170"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580" y="96342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109855</xdr:rowOff>
    </xdr:from>
    <xdr:to>
      <xdr:col>10</xdr:col>
      <xdr:colOff>114300</xdr:colOff>
      <xdr:row>57</xdr:row>
      <xdr:rowOff>163830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8250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91440</xdr:rowOff>
    </xdr:from>
    <xdr:to>
      <xdr:col>10</xdr:col>
      <xdr:colOff>165100</xdr:colOff>
      <xdr:row>58</xdr:row>
      <xdr:rowOff>21590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38100</xdr:rowOff>
    </xdr:from>
    <xdr:ext cx="59817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580" y="96393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67945</xdr:rowOff>
    </xdr:from>
    <xdr:to>
      <xdr:col>6</xdr:col>
      <xdr:colOff>38100</xdr:colOff>
      <xdr:row>57</xdr:row>
      <xdr:rowOff>169545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160655</xdr:rowOff>
    </xdr:from>
    <xdr:ext cx="59817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580" y="9933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113665</xdr:rowOff>
    </xdr:from>
    <xdr:to>
      <xdr:col>24</xdr:col>
      <xdr:colOff>114300</xdr:colOff>
      <xdr:row>57</xdr:row>
      <xdr:rowOff>43815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136525</xdr:rowOff>
    </xdr:from>
    <xdr:ext cx="598805" cy="2584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662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695,533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92710</xdr:rowOff>
    </xdr:from>
    <xdr:to>
      <xdr:col>20</xdr:col>
      <xdr:colOff>38100</xdr:colOff>
      <xdr:row>58</xdr:row>
      <xdr:rowOff>22860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39370</xdr:rowOff>
    </xdr:from>
    <xdr:ext cx="59817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580" y="96405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135890</xdr:rowOff>
    </xdr:from>
    <xdr:to>
      <xdr:col>15</xdr:col>
      <xdr:colOff>101600</xdr:colOff>
      <xdr:row>58</xdr:row>
      <xdr:rowOff>66040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57150</xdr:rowOff>
    </xdr:from>
    <xdr:ext cx="598170" cy="25908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580" y="100012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272,209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113030</xdr:rowOff>
    </xdr:from>
    <xdr:to>
      <xdr:col>10</xdr:col>
      <xdr:colOff>165100</xdr:colOff>
      <xdr:row>58</xdr:row>
      <xdr:rowOff>43180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34290</xdr:rowOff>
    </xdr:from>
    <xdr:ext cx="59817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580" y="99783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321,928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59055</xdr:rowOff>
    </xdr:from>
    <xdr:to>
      <xdr:col>6</xdr:col>
      <xdr:colOff>38100</xdr:colOff>
      <xdr:row>57</xdr:row>
      <xdr:rowOff>160655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6350</xdr:rowOff>
    </xdr:from>
    <xdr:ext cx="598170" cy="2584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580" y="9607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440,613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8285" cy="2584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4995" cy="25908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370" y="13501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4995" cy="2584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499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4995" cy="2584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4995" cy="2584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4995" cy="25908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116205</xdr:rowOff>
    </xdr:from>
    <xdr:to>
      <xdr:col>24</xdr:col>
      <xdr:colOff>62865</xdr:colOff>
      <xdr:row>78</xdr:row>
      <xdr:rowOff>96520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255"/>
          <a:ext cx="127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100330</xdr:rowOff>
    </xdr:from>
    <xdr:ext cx="598805" cy="2584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4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96520</xdr:rowOff>
    </xdr:from>
    <xdr:to>
      <xdr:col>24</xdr:col>
      <xdr:colOff>152400</xdr:colOff>
      <xdr:row>78</xdr:row>
      <xdr:rowOff>96520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63500</xdr:rowOff>
    </xdr:from>
    <xdr:ext cx="598805" cy="2584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21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dr:col>23</xdr:col>
      <xdr:colOff>165100</xdr:colOff>
      <xdr:row>69</xdr:row>
      <xdr:rowOff>116205</xdr:rowOff>
    </xdr:from>
    <xdr:to>
      <xdr:col>24</xdr:col>
      <xdr:colOff>152400</xdr:colOff>
      <xdr:row>69</xdr:row>
      <xdr:rowOff>116205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78740</xdr:rowOff>
    </xdr:from>
    <xdr:to>
      <xdr:col>24</xdr:col>
      <xdr:colOff>63500</xdr:colOff>
      <xdr:row>75</xdr:row>
      <xdr:rowOff>106045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3749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105410</xdr:rowOff>
    </xdr:from>
    <xdr:ext cx="598805" cy="259080"/>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1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127000</xdr:rowOff>
    </xdr:from>
    <xdr:to>
      <xdr:col>24</xdr:col>
      <xdr:colOff>114300</xdr:colOff>
      <xdr:row>76</xdr:row>
      <xdr:rowOff>57150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106045</xdr:rowOff>
    </xdr:from>
    <xdr:to>
      <xdr:col>19</xdr:col>
      <xdr:colOff>177800</xdr:colOff>
      <xdr:row>75</xdr:row>
      <xdr:rowOff>154940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6479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168910</xdr:rowOff>
    </xdr:from>
    <xdr:to>
      <xdr:col>20</xdr:col>
      <xdr:colOff>38100</xdr:colOff>
      <xdr:row>76</xdr:row>
      <xdr:rowOff>99060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90170</xdr:rowOff>
    </xdr:from>
    <xdr:ext cx="598170" cy="259080"/>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580" y="131203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154940</xdr:rowOff>
    </xdr:from>
    <xdr:to>
      <xdr:col>15</xdr:col>
      <xdr:colOff>50800</xdr:colOff>
      <xdr:row>76</xdr:row>
      <xdr:rowOff>48260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136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66040</xdr:rowOff>
    </xdr:from>
    <xdr:to>
      <xdr:col>15</xdr:col>
      <xdr:colOff>101600</xdr:colOff>
      <xdr:row>76</xdr:row>
      <xdr:rowOff>167640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158750</xdr:rowOff>
    </xdr:from>
    <xdr:ext cx="59817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580" y="131889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48260</xdr:rowOff>
    </xdr:from>
    <xdr:to>
      <xdr:col>10</xdr:col>
      <xdr:colOff>114300</xdr:colOff>
      <xdr:row>77</xdr:row>
      <xdr:rowOff>6350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7846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48895</xdr:rowOff>
    </xdr:from>
    <xdr:to>
      <xdr:col>10</xdr:col>
      <xdr:colOff>165100</xdr:colOff>
      <xdr:row>76</xdr:row>
      <xdr:rowOff>150495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141605</xdr:rowOff>
    </xdr:from>
    <xdr:ext cx="59817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580" y="13171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120650</xdr:rowOff>
    </xdr:from>
    <xdr:to>
      <xdr:col>6</xdr:col>
      <xdr:colOff>38100</xdr:colOff>
      <xdr:row>77</xdr:row>
      <xdr:rowOff>50165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66675</xdr:rowOff>
    </xdr:from>
    <xdr:ext cx="598170" cy="2584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580" y="12925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27940</xdr:rowOff>
    </xdr:from>
    <xdr:to>
      <xdr:col>24</xdr:col>
      <xdr:colOff>114300</xdr:colOff>
      <xdr:row>75</xdr:row>
      <xdr:rowOff>129540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50800</xdr:rowOff>
    </xdr:from>
    <xdr:ext cx="598805" cy="259080"/>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38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316,121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55245</xdr:rowOff>
    </xdr:from>
    <xdr:to>
      <xdr:col>20</xdr:col>
      <xdr:colOff>38100</xdr:colOff>
      <xdr:row>75</xdr:row>
      <xdr:rowOff>156845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1905</xdr:rowOff>
    </xdr:from>
    <xdr:ext cx="59817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580" y="126892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307,736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104140</xdr:rowOff>
    </xdr:from>
    <xdr:to>
      <xdr:col>15</xdr:col>
      <xdr:colOff>101600</xdr:colOff>
      <xdr:row>76</xdr:row>
      <xdr:rowOff>34290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6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50800</xdr:rowOff>
    </xdr:from>
    <xdr:ext cx="598170"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580" y="12738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292,837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168910</xdr:rowOff>
    </xdr:from>
    <xdr:to>
      <xdr:col>10</xdr:col>
      <xdr:colOff>165100</xdr:colOff>
      <xdr:row>76</xdr:row>
      <xdr:rowOff>99060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2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115570</xdr:rowOff>
    </xdr:from>
    <xdr:ext cx="598170" cy="25908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580" y="12802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273,055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126365</xdr:rowOff>
    </xdr:from>
    <xdr:to>
      <xdr:col>6</xdr:col>
      <xdr:colOff>38100</xdr:colOff>
      <xdr:row>77</xdr:row>
      <xdr:rowOff>56515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47625</xdr:rowOff>
    </xdr:from>
    <xdr:ext cx="598170" cy="25908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580" y="13249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233,580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8285" cy="25908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49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84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5165"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140335</xdr:rowOff>
    </xdr:from>
    <xdr:to>
      <xdr:col>24</xdr:col>
      <xdr:colOff>62865</xdr:colOff>
      <xdr:row>98</xdr:row>
      <xdr:rowOff>142240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8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146050</xdr:rowOff>
    </xdr:from>
    <xdr:ext cx="534670" cy="2584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142240</xdr:rowOff>
    </xdr:from>
    <xdr:to>
      <xdr:col>24</xdr:col>
      <xdr:colOff>152400</xdr:colOff>
      <xdr:row>98</xdr:row>
      <xdr:rowOff>142240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86995</xdr:rowOff>
    </xdr:from>
    <xdr:ext cx="598805" cy="2584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dr:col>23</xdr:col>
      <xdr:colOff>165100</xdr:colOff>
      <xdr:row>89</xdr:row>
      <xdr:rowOff>140335</xdr:rowOff>
    </xdr:from>
    <xdr:to>
      <xdr:col>24</xdr:col>
      <xdr:colOff>152400</xdr:colOff>
      <xdr:row>89</xdr:row>
      <xdr:rowOff>140335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126365</xdr:rowOff>
    </xdr:from>
    <xdr:to>
      <xdr:col>24</xdr:col>
      <xdr:colOff>63500</xdr:colOff>
      <xdr:row>97</xdr:row>
      <xdr:rowOff>130810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5701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78105</xdr:rowOff>
    </xdr:from>
    <xdr:ext cx="598805" cy="2584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3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55245</xdr:rowOff>
    </xdr:from>
    <xdr:to>
      <xdr:col>24</xdr:col>
      <xdr:colOff>114300</xdr:colOff>
      <xdr:row>97</xdr:row>
      <xdr:rowOff>156845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129540</xdr:rowOff>
    </xdr:from>
    <xdr:to>
      <xdr:col>19</xdr:col>
      <xdr:colOff>177800</xdr:colOff>
      <xdr:row>97</xdr:row>
      <xdr:rowOff>130810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601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54610</xdr:rowOff>
    </xdr:from>
    <xdr:to>
      <xdr:col>20</xdr:col>
      <xdr:colOff>38100</xdr:colOff>
      <xdr:row>97</xdr:row>
      <xdr:rowOff>156210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1270</xdr:rowOff>
    </xdr:from>
    <xdr:ext cx="598170"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580" y="16460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120650</xdr:rowOff>
    </xdr:from>
    <xdr:to>
      <xdr:col>15</xdr:col>
      <xdr:colOff>50800</xdr:colOff>
      <xdr:row>97</xdr:row>
      <xdr:rowOff>129540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513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78740</xdr:rowOff>
    </xdr:from>
    <xdr:to>
      <xdr:col>15</xdr:col>
      <xdr:colOff>101600</xdr:colOff>
      <xdr:row>98</xdr:row>
      <xdr:rowOff>8890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0</xdr:rowOff>
    </xdr:from>
    <xdr:ext cx="598170"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580" y="16802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120650</xdr:rowOff>
    </xdr:from>
    <xdr:to>
      <xdr:col>10</xdr:col>
      <xdr:colOff>114300</xdr:colOff>
      <xdr:row>97</xdr:row>
      <xdr:rowOff>126365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513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86360</xdr:rowOff>
    </xdr:from>
    <xdr:to>
      <xdr:col>10</xdr:col>
      <xdr:colOff>165100</xdr:colOff>
      <xdr:row>98</xdr:row>
      <xdr:rowOff>16510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98</xdr:row>
      <xdr:rowOff>7620</xdr:rowOff>
    </xdr:from>
    <xdr:ext cx="598170" cy="2584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580" y="16809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94615</xdr:rowOff>
    </xdr:from>
    <xdr:to>
      <xdr:col>6</xdr:col>
      <xdr:colOff>38100</xdr:colOff>
      <xdr:row>98</xdr:row>
      <xdr:rowOff>24765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15875</xdr:rowOff>
    </xdr:from>
    <xdr:ext cx="59817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580" y="168179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75565</xdr:rowOff>
    </xdr:from>
    <xdr:to>
      <xdr:col>24</xdr:col>
      <xdr:colOff>114300</xdr:colOff>
      <xdr:row>98</xdr:row>
      <xdr:rowOff>6350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06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53975</xdr:rowOff>
    </xdr:from>
    <xdr:ext cx="598805" cy="2584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46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136,964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80010</xdr:rowOff>
    </xdr:from>
    <xdr:to>
      <xdr:col>20</xdr:col>
      <xdr:colOff>38100</xdr:colOff>
      <xdr:row>98</xdr:row>
      <xdr:rowOff>10160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98</xdr:row>
      <xdr:rowOff>1270</xdr:rowOff>
    </xdr:from>
    <xdr:ext cx="59817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580" y="168033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78740</xdr:rowOff>
    </xdr:from>
    <xdr:to>
      <xdr:col>15</xdr:col>
      <xdr:colOff>101600</xdr:colOff>
      <xdr:row>98</xdr:row>
      <xdr:rowOff>8890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0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25400</xdr:rowOff>
    </xdr:from>
    <xdr:ext cx="59817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580" y="16484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69215</xdr:rowOff>
    </xdr:from>
    <xdr:to>
      <xdr:col>10</xdr:col>
      <xdr:colOff>165100</xdr:colOff>
      <xdr:row>97</xdr:row>
      <xdr:rowOff>170815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15875</xdr:rowOff>
    </xdr:from>
    <xdr:ext cx="59817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580" y="16475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75565</xdr:rowOff>
    </xdr:from>
    <xdr:to>
      <xdr:col>6</xdr:col>
      <xdr:colOff>38100</xdr:colOff>
      <xdr:row>98</xdr:row>
      <xdr:rowOff>6350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6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22225</xdr:rowOff>
    </xdr:from>
    <xdr:ext cx="598170" cy="2584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580" y="16481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672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6725" cy="2584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672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120650</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700"/>
          <a:ext cx="127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67310</xdr:rowOff>
    </xdr:from>
    <xdr:ext cx="534670" cy="259080"/>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7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dr:col>54</xdr:col>
      <xdr:colOff>101600</xdr:colOff>
      <xdr:row>29</xdr:row>
      <xdr:rowOff>120650</xdr:rowOff>
    </xdr:from>
    <xdr:to>
      <xdr:col>55</xdr:col>
      <xdr:colOff>88900</xdr:colOff>
      <xdr:row>29</xdr:row>
      <xdr:rowOff>120650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25400</xdr:rowOff>
    </xdr:from>
    <xdr:to>
      <xdr:col>55</xdr:col>
      <xdr:colOff>0</xdr:colOff>
      <xdr:row>39</xdr:row>
      <xdr:rowOff>26670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119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91440</xdr:rowOff>
    </xdr:from>
    <xdr:ext cx="378460" cy="259080"/>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50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68580</xdr:rowOff>
    </xdr:from>
    <xdr:to>
      <xdr:col>55</xdr:col>
      <xdr:colOff>50800</xdr:colOff>
      <xdr:row>38</xdr:row>
      <xdr:rowOff>170180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20320</xdr:rowOff>
    </xdr:from>
    <xdr:to>
      <xdr:col>50</xdr:col>
      <xdr:colOff>114300</xdr:colOff>
      <xdr:row>39</xdr:row>
      <xdr:rowOff>25400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068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80645</xdr:rowOff>
    </xdr:from>
    <xdr:to>
      <xdr:col>50</xdr:col>
      <xdr:colOff>165100</xdr:colOff>
      <xdr:row>39</xdr:row>
      <xdr:rowOff>10795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27305</xdr:rowOff>
    </xdr:from>
    <xdr:ext cx="378460" cy="25908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70" y="63709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12700</xdr:rowOff>
    </xdr:from>
    <xdr:to>
      <xdr:col>45</xdr:col>
      <xdr:colOff>177800</xdr:colOff>
      <xdr:row>39</xdr:row>
      <xdr:rowOff>20320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6992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82550</xdr:rowOff>
    </xdr:from>
    <xdr:to>
      <xdr:col>46</xdr:col>
      <xdr:colOff>38100</xdr:colOff>
      <xdr:row>39</xdr:row>
      <xdr:rowOff>12700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29210</xdr:rowOff>
    </xdr:from>
    <xdr:ext cx="378460" cy="2584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70" y="63728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12700</xdr:rowOff>
    </xdr:from>
    <xdr:to>
      <xdr:col>41</xdr:col>
      <xdr:colOff>50800</xdr:colOff>
      <xdr:row>39</xdr:row>
      <xdr:rowOff>16510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99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75565</xdr:rowOff>
    </xdr:from>
    <xdr:to>
      <xdr:col>41</xdr:col>
      <xdr:colOff>101600</xdr:colOff>
      <xdr:row>39</xdr:row>
      <xdr:rowOff>6350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22225</xdr:rowOff>
    </xdr:from>
    <xdr:ext cx="378460" cy="2584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70" y="63658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72390</xdr:rowOff>
    </xdr:from>
    <xdr:to>
      <xdr:col>36</xdr:col>
      <xdr:colOff>165100</xdr:colOff>
      <xdr:row>39</xdr:row>
      <xdr:rowOff>2540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19050</xdr:rowOff>
    </xdr:from>
    <xdr:ext cx="378460" cy="2584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70" y="63627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147320</xdr:rowOff>
    </xdr:from>
    <xdr:to>
      <xdr:col>55</xdr:col>
      <xdr:colOff>50800</xdr:colOff>
      <xdr:row>39</xdr:row>
      <xdr:rowOff>77470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62230</xdr:rowOff>
    </xdr:from>
    <xdr:ext cx="378460" cy="259080"/>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773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146050</xdr:rowOff>
    </xdr:from>
    <xdr:to>
      <xdr:col>50</xdr:col>
      <xdr:colOff>165100</xdr:colOff>
      <xdr:row>39</xdr:row>
      <xdr:rowOff>76200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67310</xdr:rowOff>
    </xdr:from>
    <xdr:ext cx="37846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70" y="67538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140970</xdr:rowOff>
    </xdr:from>
    <xdr:to>
      <xdr:col>46</xdr:col>
      <xdr:colOff>38100</xdr:colOff>
      <xdr:row>39</xdr:row>
      <xdr:rowOff>71120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62230</xdr:rowOff>
    </xdr:from>
    <xdr:ext cx="37846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70" y="6748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133350</xdr:rowOff>
    </xdr:from>
    <xdr:to>
      <xdr:col>41</xdr:col>
      <xdr:colOff>101600</xdr:colOff>
      <xdr:row>39</xdr:row>
      <xdr:rowOff>63500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54610</xdr:rowOff>
    </xdr:from>
    <xdr:ext cx="37846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70" y="67411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137160</xdr:rowOff>
    </xdr:from>
    <xdr:to>
      <xdr:col>36</xdr:col>
      <xdr:colOff>165100</xdr:colOff>
      <xdr:row>39</xdr:row>
      <xdr:rowOff>67310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58420</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70" y="67449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499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4995" cy="2584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49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516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104140</xdr:rowOff>
    </xdr:from>
    <xdr:to>
      <xdr:col>54</xdr:col>
      <xdr:colOff>189865</xdr:colOff>
      <xdr:row>59</xdr:row>
      <xdr:rowOff>12065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9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15875</xdr:rowOff>
    </xdr:from>
    <xdr:ext cx="534670" cy="259080"/>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12065</xdr:rowOff>
    </xdr:from>
    <xdr:to>
      <xdr:col>55</xdr:col>
      <xdr:colOff>88900</xdr:colOff>
      <xdr:row>59</xdr:row>
      <xdr:rowOff>12065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50800</xdr:rowOff>
    </xdr:from>
    <xdr:ext cx="690245" cy="259080"/>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3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dr:col>54</xdr:col>
      <xdr:colOff>101600</xdr:colOff>
      <xdr:row>51</xdr:row>
      <xdr:rowOff>104140</xdr:rowOff>
    </xdr:from>
    <xdr:to>
      <xdr:col>55</xdr:col>
      <xdr:colOff>88900</xdr:colOff>
      <xdr:row>51</xdr:row>
      <xdr:rowOff>104140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80645</xdr:rowOff>
    </xdr:from>
    <xdr:to>
      <xdr:col>55</xdr:col>
      <xdr:colOff>0</xdr:colOff>
      <xdr:row>57</xdr:row>
      <xdr:rowOff>168910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53295"/>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99060</xdr:rowOff>
    </xdr:from>
    <xdr:ext cx="598805" cy="2584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71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120650</xdr:rowOff>
    </xdr:from>
    <xdr:to>
      <xdr:col>55</xdr:col>
      <xdr:colOff>50800</xdr:colOff>
      <xdr:row>58</xdr:row>
      <xdr:rowOff>50800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168910</xdr:rowOff>
    </xdr:from>
    <xdr:to>
      <xdr:col>50</xdr:col>
      <xdr:colOff>114300</xdr:colOff>
      <xdr:row>58</xdr:row>
      <xdr:rowOff>19050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4156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104775</xdr:rowOff>
    </xdr:from>
    <xdr:to>
      <xdr:col>50</xdr:col>
      <xdr:colOff>165100</xdr:colOff>
      <xdr:row>58</xdr:row>
      <xdr:rowOff>34925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52070</xdr:rowOff>
    </xdr:from>
    <xdr:ext cx="598170" cy="2584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580" y="9653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15875</xdr:rowOff>
    </xdr:from>
    <xdr:to>
      <xdr:col>45</xdr:col>
      <xdr:colOff>177800</xdr:colOff>
      <xdr:row>58</xdr:row>
      <xdr:rowOff>19050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599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94615</xdr:rowOff>
    </xdr:from>
    <xdr:to>
      <xdr:col>46</xdr:col>
      <xdr:colOff>38100</xdr:colOff>
      <xdr:row>58</xdr:row>
      <xdr:rowOff>24765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41910</xdr:rowOff>
    </xdr:from>
    <xdr:ext cx="598170" cy="2584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580" y="96431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132080</xdr:rowOff>
    </xdr:from>
    <xdr:to>
      <xdr:col>41</xdr:col>
      <xdr:colOff>50800</xdr:colOff>
      <xdr:row>58</xdr:row>
      <xdr:rowOff>15875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61830"/>
          <a:ext cx="889000" cy="398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121920</xdr:rowOff>
    </xdr:from>
    <xdr:to>
      <xdr:col>41</xdr:col>
      <xdr:colOff>101600</xdr:colOff>
      <xdr:row>58</xdr:row>
      <xdr:rowOff>52070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68580</xdr:rowOff>
    </xdr:from>
    <xdr:ext cx="59817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580" y="96697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133350</xdr:rowOff>
    </xdr:from>
    <xdr:to>
      <xdr:col>36</xdr:col>
      <xdr:colOff>165100</xdr:colOff>
      <xdr:row>58</xdr:row>
      <xdr:rowOff>63500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54610</xdr:rowOff>
    </xdr:from>
    <xdr:ext cx="598170" cy="2584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580" y="99987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29845</xdr:rowOff>
    </xdr:from>
    <xdr:to>
      <xdr:col>55</xdr:col>
      <xdr:colOff>50800</xdr:colOff>
      <xdr:row>57</xdr:row>
      <xdr:rowOff>132080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02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52705</xdr:rowOff>
    </xdr:from>
    <xdr:ext cx="598805" cy="2584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539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241,717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118110</xdr:rowOff>
    </xdr:from>
    <xdr:to>
      <xdr:col>50</xdr:col>
      <xdr:colOff>165100</xdr:colOff>
      <xdr:row>58</xdr:row>
      <xdr:rowOff>48260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39370</xdr:rowOff>
    </xdr:from>
    <xdr:ext cx="59817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580" y="9983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172,137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139700</xdr:rowOff>
    </xdr:from>
    <xdr:to>
      <xdr:col>46</xdr:col>
      <xdr:colOff>38100</xdr:colOff>
      <xdr:row>58</xdr:row>
      <xdr:rowOff>69850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60960</xdr:rowOff>
    </xdr:from>
    <xdr:ext cx="59817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580" y="100050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154,919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136525</xdr:rowOff>
    </xdr:from>
    <xdr:to>
      <xdr:col>41</xdr:col>
      <xdr:colOff>101600</xdr:colOff>
      <xdr:row>58</xdr:row>
      <xdr:rowOff>66675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58</xdr:row>
      <xdr:rowOff>57785</xdr:rowOff>
    </xdr:from>
    <xdr:ext cx="598170"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580" y="100018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157,515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81280</xdr:rowOff>
    </xdr:from>
    <xdr:to>
      <xdr:col>36</xdr:col>
      <xdr:colOff>165100</xdr:colOff>
      <xdr:row>56</xdr:row>
      <xdr:rowOff>11430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1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54</xdr:row>
      <xdr:rowOff>27940</xdr:rowOff>
    </xdr:from>
    <xdr:ext cx="59817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580" y="92862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470,850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499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4995" cy="2584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499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49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137795</xdr:rowOff>
    </xdr:from>
    <xdr:to>
      <xdr:col>54</xdr:col>
      <xdr:colOff>189865</xdr:colOff>
      <xdr:row>79</xdr:row>
      <xdr:rowOff>41275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9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45085</xdr:rowOff>
    </xdr:from>
    <xdr:ext cx="378460" cy="2584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41275</xdr:rowOff>
    </xdr:from>
    <xdr:to>
      <xdr:col>55</xdr:col>
      <xdr:colOff>88900</xdr:colOff>
      <xdr:row>79</xdr:row>
      <xdr:rowOff>41275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84455</xdr:rowOff>
    </xdr:from>
    <xdr:ext cx="598805" cy="259080"/>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dr:col>54</xdr:col>
      <xdr:colOff>101600</xdr:colOff>
      <xdr:row>70</xdr:row>
      <xdr:rowOff>137795</xdr:rowOff>
    </xdr:from>
    <xdr:to>
      <xdr:col>55</xdr:col>
      <xdr:colOff>88900</xdr:colOff>
      <xdr:row>70</xdr:row>
      <xdr:rowOff>137795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146050</xdr:rowOff>
    </xdr:from>
    <xdr:to>
      <xdr:col>55</xdr:col>
      <xdr:colOff>0</xdr:colOff>
      <xdr:row>75</xdr:row>
      <xdr:rowOff>77470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147550"/>
          <a:ext cx="838200" cy="788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66675</xdr:rowOff>
    </xdr:from>
    <xdr:ext cx="534670" cy="2584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3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88265</xdr:rowOff>
    </xdr:from>
    <xdr:to>
      <xdr:col>55</xdr:col>
      <xdr:colOff>50800</xdr:colOff>
      <xdr:row>78</xdr:row>
      <xdr:rowOff>18415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8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77470</xdr:rowOff>
    </xdr:from>
    <xdr:to>
      <xdr:col>50</xdr:col>
      <xdr:colOff>114300</xdr:colOff>
      <xdr:row>77</xdr:row>
      <xdr:rowOff>66675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936220"/>
          <a:ext cx="889000" cy="332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71120</xdr:rowOff>
    </xdr:from>
    <xdr:to>
      <xdr:col>50</xdr:col>
      <xdr:colOff>165100</xdr:colOff>
      <xdr:row>78</xdr:row>
      <xdr:rowOff>1270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163830</xdr:rowOff>
    </xdr:from>
    <xdr:ext cx="534035"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1965" y="13365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66675</xdr:rowOff>
    </xdr:from>
    <xdr:to>
      <xdr:col>45</xdr:col>
      <xdr:colOff>177800</xdr:colOff>
      <xdr:row>78</xdr:row>
      <xdr:rowOff>76200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68325"/>
          <a:ext cx="8890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60960</xdr:rowOff>
    </xdr:from>
    <xdr:to>
      <xdr:col>46</xdr:col>
      <xdr:colOff>38100</xdr:colOff>
      <xdr:row>77</xdr:row>
      <xdr:rowOff>162560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153670</xdr:rowOff>
    </xdr:from>
    <xdr:ext cx="534035"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2965" y="13355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76200</xdr:rowOff>
    </xdr:from>
    <xdr:to>
      <xdr:col>41</xdr:col>
      <xdr:colOff>50800</xdr:colOff>
      <xdr:row>78</xdr:row>
      <xdr:rowOff>82550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493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92710</xdr:rowOff>
    </xdr:from>
    <xdr:to>
      <xdr:col>41</xdr:col>
      <xdr:colOff>101600</xdr:colOff>
      <xdr:row>78</xdr:row>
      <xdr:rowOff>22860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39370</xdr:rowOff>
    </xdr:from>
    <xdr:ext cx="534035"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3965" y="13069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80010</xdr:rowOff>
    </xdr:from>
    <xdr:to>
      <xdr:col>36</xdr:col>
      <xdr:colOff>165100</xdr:colOff>
      <xdr:row>78</xdr:row>
      <xdr:rowOff>10160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26670</xdr:rowOff>
    </xdr:from>
    <xdr:ext cx="53403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4965" y="13056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70</xdr:row>
      <xdr:rowOff>95250</xdr:rowOff>
    </xdr:from>
    <xdr:to>
      <xdr:col>55</xdr:col>
      <xdr:colOff>50800</xdr:colOff>
      <xdr:row>71</xdr:row>
      <xdr:rowOff>25400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09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40640</xdr:rowOff>
    </xdr:from>
    <xdr:ext cx="598805" cy="2584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0421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378,385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26670</xdr:rowOff>
    </xdr:from>
    <xdr:to>
      <xdr:col>50</xdr:col>
      <xdr:colOff>165100</xdr:colOff>
      <xdr:row>75</xdr:row>
      <xdr:rowOff>128270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73</xdr:row>
      <xdr:rowOff>144780</xdr:rowOff>
    </xdr:from>
    <xdr:ext cx="598170" cy="2584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580" y="126606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171,340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15875</xdr:rowOff>
    </xdr:from>
    <xdr:to>
      <xdr:col>46</xdr:col>
      <xdr:colOff>38100</xdr:colOff>
      <xdr:row>77</xdr:row>
      <xdr:rowOff>117475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1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133985</xdr:rowOff>
    </xdr:from>
    <xdr:ext cx="534035" cy="2584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2965" y="12992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25400</xdr:rowOff>
    </xdr:from>
    <xdr:to>
      <xdr:col>41</xdr:col>
      <xdr:colOff>101600</xdr:colOff>
      <xdr:row>78</xdr:row>
      <xdr:rowOff>127000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118110</xdr:rowOff>
    </xdr:from>
    <xdr:ext cx="53403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3965" y="13491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31750</xdr:rowOff>
    </xdr:from>
    <xdr:to>
      <xdr:col>36</xdr:col>
      <xdr:colOff>165100</xdr:colOff>
      <xdr:row>78</xdr:row>
      <xdr:rowOff>133350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124460</xdr:rowOff>
    </xdr:from>
    <xdr:ext cx="53403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4965" y="13497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828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4995" cy="2584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499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4995" cy="2584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4995"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89</xdr:row>
      <xdr:rowOff>38100</xdr:rowOff>
    </xdr:from>
    <xdr:ext cx="68516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200" y="15297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5165" cy="2584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29845</xdr:rowOff>
    </xdr:from>
    <xdr:to>
      <xdr:col>54</xdr:col>
      <xdr:colOff>189865</xdr:colOff>
      <xdr:row>99</xdr:row>
      <xdr:rowOff>27940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345"/>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31750</xdr:rowOff>
    </xdr:from>
    <xdr:ext cx="534670" cy="2584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3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27940</xdr:rowOff>
    </xdr:from>
    <xdr:to>
      <xdr:col>55</xdr:col>
      <xdr:colOff>88900</xdr:colOff>
      <xdr:row>99</xdr:row>
      <xdr:rowOff>27940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147955</xdr:rowOff>
    </xdr:from>
    <xdr:ext cx="598805" cy="2584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5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dr:col>54</xdr:col>
      <xdr:colOff>101600</xdr:colOff>
      <xdr:row>90</xdr:row>
      <xdr:rowOff>29845</xdr:rowOff>
    </xdr:from>
    <xdr:to>
      <xdr:col>55</xdr:col>
      <xdr:colOff>88900</xdr:colOff>
      <xdr:row>90</xdr:row>
      <xdr:rowOff>29845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152400</xdr:rowOff>
    </xdr:from>
    <xdr:to>
      <xdr:col>55</xdr:col>
      <xdr:colOff>0</xdr:colOff>
      <xdr:row>98</xdr:row>
      <xdr:rowOff>76200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8305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111760</xdr:rowOff>
    </xdr:from>
    <xdr:ext cx="598805" cy="2584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9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88900</xdr:rowOff>
    </xdr:from>
    <xdr:to>
      <xdr:col>55</xdr:col>
      <xdr:colOff>50800</xdr:colOff>
      <xdr:row>98</xdr:row>
      <xdr:rowOff>19050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41910</xdr:rowOff>
    </xdr:from>
    <xdr:to>
      <xdr:col>50</xdr:col>
      <xdr:colOff>114300</xdr:colOff>
      <xdr:row>98</xdr:row>
      <xdr:rowOff>76200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440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104775</xdr:rowOff>
    </xdr:from>
    <xdr:to>
      <xdr:col>50</xdr:col>
      <xdr:colOff>165100</xdr:colOff>
      <xdr:row>98</xdr:row>
      <xdr:rowOff>34925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52070</xdr:rowOff>
    </xdr:from>
    <xdr:ext cx="598170" cy="2584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580" y="16511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27940</xdr:rowOff>
    </xdr:from>
    <xdr:to>
      <xdr:col>45</xdr:col>
      <xdr:colOff>177800</xdr:colOff>
      <xdr:row>98</xdr:row>
      <xdr:rowOff>41910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8300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115570</xdr:rowOff>
    </xdr:from>
    <xdr:to>
      <xdr:col>46</xdr:col>
      <xdr:colOff>38100</xdr:colOff>
      <xdr:row>98</xdr:row>
      <xdr:rowOff>45720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62230</xdr:rowOff>
    </xdr:from>
    <xdr:ext cx="598170"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580" y="165214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27940</xdr:rowOff>
    </xdr:from>
    <xdr:to>
      <xdr:col>41</xdr:col>
      <xdr:colOff>50800</xdr:colOff>
      <xdr:row>98</xdr:row>
      <xdr:rowOff>50165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3004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128905</xdr:rowOff>
    </xdr:from>
    <xdr:to>
      <xdr:col>41</xdr:col>
      <xdr:colOff>101600</xdr:colOff>
      <xdr:row>98</xdr:row>
      <xdr:rowOff>59055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76200</xdr:rowOff>
    </xdr:from>
    <xdr:ext cx="598170" cy="2584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580" y="165354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137795</xdr:rowOff>
    </xdr:from>
    <xdr:to>
      <xdr:col>36</xdr:col>
      <xdr:colOff>165100</xdr:colOff>
      <xdr:row>98</xdr:row>
      <xdr:rowOff>67945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84455</xdr:rowOff>
    </xdr:from>
    <xdr:ext cx="59817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580" y="16543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101600</xdr:rowOff>
    </xdr:from>
    <xdr:to>
      <xdr:col>55</xdr:col>
      <xdr:colOff>50800</xdr:colOff>
      <xdr:row>98</xdr:row>
      <xdr:rowOff>31750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80010</xdr:rowOff>
    </xdr:from>
    <xdr:ext cx="598805" cy="259080"/>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10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177,126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25400</xdr:rowOff>
    </xdr:from>
    <xdr:to>
      <xdr:col>50</xdr:col>
      <xdr:colOff>165100</xdr:colOff>
      <xdr:row>98</xdr:row>
      <xdr:rowOff>127000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98</xdr:row>
      <xdr:rowOff>118110</xdr:rowOff>
    </xdr:from>
    <xdr:ext cx="59817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580" y="169202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162560</xdr:rowOff>
    </xdr:from>
    <xdr:to>
      <xdr:col>46</xdr:col>
      <xdr:colOff>38100</xdr:colOff>
      <xdr:row>98</xdr:row>
      <xdr:rowOff>92710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9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98</xdr:row>
      <xdr:rowOff>83820</xdr:rowOff>
    </xdr:from>
    <xdr:ext cx="59817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580" y="168859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148590</xdr:rowOff>
    </xdr:from>
    <xdr:to>
      <xdr:col>41</xdr:col>
      <xdr:colOff>101600</xdr:colOff>
      <xdr:row>98</xdr:row>
      <xdr:rowOff>78740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98</xdr:row>
      <xdr:rowOff>69850</xdr:rowOff>
    </xdr:from>
    <xdr:ext cx="598170"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580" y="168719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170815</xdr:rowOff>
    </xdr:from>
    <xdr:to>
      <xdr:col>36</xdr:col>
      <xdr:colOff>165100</xdr:colOff>
      <xdr:row>98</xdr:row>
      <xdr:rowOff>100965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98</xdr:row>
      <xdr:rowOff>92075</xdr:rowOff>
    </xdr:from>
    <xdr:ext cx="598170"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580" y="168941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134,846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4995"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49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49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54610</xdr:rowOff>
    </xdr:from>
    <xdr:to>
      <xdr:col>85</xdr:col>
      <xdr:colOff>126365</xdr:colOff>
      <xdr:row>39</xdr:row>
      <xdr:rowOff>4445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8110"/>
          <a:ext cx="127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8255</xdr:rowOff>
    </xdr:from>
    <xdr:ext cx="534670" cy="2584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8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xdr:rowOff>
    </xdr:from>
    <xdr:to>
      <xdr:col>86</xdr:col>
      <xdr:colOff>25400</xdr:colOff>
      <xdr:row>39</xdr:row>
      <xdr:rowOff>4445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xdr:rowOff>
    </xdr:from>
    <xdr:ext cx="598805" cy="259080"/>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dr:col>85</xdr:col>
      <xdr:colOff>38100</xdr:colOff>
      <xdr:row>30</xdr:row>
      <xdr:rowOff>54610</xdr:rowOff>
    </xdr:from>
    <xdr:to>
      <xdr:col>86</xdr:col>
      <xdr:colOff>25400</xdr:colOff>
      <xdr:row>30</xdr:row>
      <xdr:rowOff>54610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78740</xdr:rowOff>
    </xdr:from>
    <xdr:to>
      <xdr:col>85</xdr:col>
      <xdr:colOff>127000</xdr:colOff>
      <xdr:row>37</xdr:row>
      <xdr:rowOff>149860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22390"/>
          <a:ext cx="8382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109220</xdr:rowOff>
    </xdr:from>
    <xdr:ext cx="534670" cy="2584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4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167005</xdr:rowOff>
    </xdr:from>
    <xdr:to>
      <xdr:col>81</xdr:col>
      <xdr:colOff>50800</xdr:colOff>
      <xdr:row>37</xdr:row>
      <xdr:rowOff>78740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167755"/>
          <a:ext cx="889000" cy="254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111125</xdr:rowOff>
    </xdr:from>
    <xdr:to>
      <xdr:col>81</xdr:col>
      <xdr:colOff>101600</xdr:colOff>
      <xdr:row>38</xdr:row>
      <xdr:rowOff>41275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32385</xdr:rowOff>
    </xdr:from>
    <xdr:ext cx="534035" cy="2584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3965" y="6547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35</xdr:row>
      <xdr:rowOff>167005</xdr:rowOff>
    </xdr:from>
    <xdr:to>
      <xdr:col>76</xdr:col>
      <xdr:colOff>114300</xdr:colOff>
      <xdr:row>37</xdr:row>
      <xdr:rowOff>123190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167755"/>
          <a:ext cx="889000" cy="299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38100</xdr:rowOff>
    </xdr:from>
    <xdr:ext cx="53403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4965" y="6553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123190</xdr:rowOff>
    </xdr:from>
    <xdr:to>
      <xdr:col>71</xdr:col>
      <xdr:colOff>177800</xdr:colOff>
      <xdr:row>37</xdr:row>
      <xdr:rowOff>161925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6684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119380</xdr:rowOff>
    </xdr:from>
    <xdr:to>
      <xdr:col>72</xdr:col>
      <xdr:colOff>38100</xdr:colOff>
      <xdr:row>38</xdr:row>
      <xdr:rowOff>49530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40640</xdr:rowOff>
    </xdr:from>
    <xdr:ext cx="534035" cy="2584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5965" y="6555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69850</xdr:rowOff>
    </xdr:from>
    <xdr:to>
      <xdr:col>67</xdr:col>
      <xdr:colOff>101600</xdr:colOff>
      <xdr:row>38</xdr:row>
      <xdr:rowOff>0</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16510</xdr:rowOff>
    </xdr:from>
    <xdr:ext cx="53403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6965" y="6188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99060</xdr:rowOff>
    </xdr:from>
    <xdr:to>
      <xdr:col>85</xdr:col>
      <xdr:colOff>177800</xdr:colOff>
      <xdr:row>38</xdr:row>
      <xdr:rowOff>29210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77470</xdr:rowOff>
    </xdr:from>
    <xdr:ext cx="534670" cy="2584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21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27940</xdr:rowOff>
    </xdr:from>
    <xdr:to>
      <xdr:col>81</xdr:col>
      <xdr:colOff>101600</xdr:colOff>
      <xdr:row>37</xdr:row>
      <xdr:rowOff>129540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146050</xdr:rowOff>
    </xdr:from>
    <xdr:ext cx="534035" cy="2584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3965" y="61468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116205</xdr:rowOff>
    </xdr:from>
    <xdr:to>
      <xdr:col>76</xdr:col>
      <xdr:colOff>165100</xdr:colOff>
      <xdr:row>36</xdr:row>
      <xdr:rowOff>46355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1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34</xdr:row>
      <xdr:rowOff>63500</xdr:rowOff>
    </xdr:from>
    <xdr:ext cx="598170" cy="2584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580" y="58928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147,751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72390</xdr:rowOff>
    </xdr:from>
    <xdr:to>
      <xdr:col>72</xdr:col>
      <xdr:colOff>38100</xdr:colOff>
      <xdr:row>38</xdr:row>
      <xdr:rowOff>2540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19050</xdr:rowOff>
    </xdr:from>
    <xdr:ext cx="534035" cy="2584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5965" y="6191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69,314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111125</xdr:rowOff>
    </xdr:from>
    <xdr:to>
      <xdr:col>67</xdr:col>
      <xdr:colOff>101600</xdr:colOff>
      <xdr:row>38</xdr:row>
      <xdr:rowOff>41275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32385</xdr:rowOff>
    </xdr:from>
    <xdr:ext cx="534035" cy="2584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6965" y="6547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908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94995" cy="2584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9499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4995" cy="2584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4995" cy="2584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49</xdr:row>
      <xdr:rowOff>38100</xdr:rowOff>
    </xdr:from>
    <xdr:ext cx="685165"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200" y="8439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5165" cy="2584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31115</xdr:rowOff>
    </xdr:from>
    <xdr:to>
      <xdr:col>85</xdr:col>
      <xdr:colOff>126365</xdr:colOff>
      <xdr:row>59</xdr:row>
      <xdr:rowOff>635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06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4445</xdr:rowOff>
    </xdr:from>
    <xdr:ext cx="534670" cy="259080"/>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635</xdr:rowOff>
    </xdr:from>
    <xdr:to>
      <xdr:col>86</xdr:col>
      <xdr:colOff>25400</xdr:colOff>
      <xdr:row>59</xdr:row>
      <xdr:rowOff>635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149225</xdr:rowOff>
    </xdr:from>
    <xdr:ext cx="598805" cy="259080"/>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dr:col>85</xdr:col>
      <xdr:colOff>38100</xdr:colOff>
      <xdr:row>51</xdr:row>
      <xdr:rowOff>31115</xdr:rowOff>
    </xdr:from>
    <xdr:to>
      <xdr:col>86</xdr:col>
      <xdr:colOff>25400</xdr:colOff>
      <xdr:row>51</xdr:row>
      <xdr:rowOff>31115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158750</xdr:rowOff>
    </xdr:from>
    <xdr:to>
      <xdr:col>85</xdr:col>
      <xdr:colOff>127000</xdr:colOff>
      <xdr:row>58</xdr:row>
      <xdr:rowOff>46990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3140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87630</xdr:rowOff>
    </xdr:from>
    <xdr:ext cx="598805" cy="2584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2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109220</xdr:rowOff>
    </xdr:from>
    <xdr:to>
      <xdr:col>85</xdr:col>
      <xdr:colOff>177800</xdr:colOff>
      <xdr:row>58</xdr:row>
      <xdr:rowOff>39370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58</xdr:row>
      <xdr:rowOff>46990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9898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128905</xdr:rowOff>
    </xdr:from>
    <xdr:to>
      <xdr:col>81</xdr:col>
      <xdr:colOff>101600</xdr:colOff>
      <xdr:row>58</xdr:row>
      <xdr:rowOff>59055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56</xdr:row>
      <xdr:rowOff>75565</xdr:rowOff>
    </xdr:from>
    <xdr:ext cx="598170" cy="2584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580" y="96767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45720</xdr:rowOff>
    </xdr:from>
    <xdr:to>
      <xdr:col>76</xdr:col>
      <xdr:colOff>114300</xdr:colOff>
      <xdr:row>58</xdr:row>
      <xdr:rowOff>79375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8982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167005</xdr:rowOff>
    </xdr:from>
    <xdr:to>
      <xdr:col>76</xdr:col>
      <xdr:colOff>165100</xdr:colOff>
      <xdr:row>58</xdr:row>
      <xdr:rowOff>97790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58</xdr:row>
      <xdr:rowOff>88265</xdr:rowOff>
    </xdr:from>
    <xdr:ext cx="598170" cy="2584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580" y="100323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79375</xdr:rowOff>
    </xdr:from>
    <xdr:to>
      <xdr:col>71</xdr:col>
      <xdr:colOff>177800</xdr:colOff>
      <xdr:row>58</xdr:row>
      <xdr:rowOff>79375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234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163195</xdr:rowOff>
    </xdr:from>
    <xdr:to>
      <xdr:col>72</xdr:col>
      <xdr:colOff>38100</xdr:colOff>
      <xdr:row>58</xdr:row>
      <xdr:rowOff>93345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56</xdr:row>
      <xdr:rowOff>109855</xdr:rowOff>
    </xdr:from>
    <xdr:ext cx="598170" cy="2584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580" y="97110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161925</xdr:rowOff>
    </xdr:from>
    <xdr:to>
      <xdr:col>67</xdr:col>
      <xdr:colOff>101600</xdr:colOff>
      <xdr:row>58</xdr:row>
      <xdr:rowOff>92075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56</xdr:row>
      <xdr:rowOff>109220</xdr:rowOff>
    </xdr:from>
    <xdr:ext cx="598170"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580" y="97104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107950</xdr:rowOff>
    </xdr:from>
    <xdr:to>
      <xdr:col>85</xdr:col>
      <xdr:colOff>177800</xdr:colOff>
      <xdr:row>58</xdr:row>
      <xdr:rowOff>38100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130810</xdr:rowOff>
    </xdr:from>
    <xdr:ext cx="598805" cy="259080"/>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320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173,430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167640</xdr:rowOff>
    </xdr:from>
    <xdr:to>
      <xdr:col>81</xdr:col>
      <xdr:colOff>101600</xdr:colOff>
      <xdr:row>58</xdr:row>
      <xdr:rowOff>97790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58</xdr:row>
      <xdr:rowOff>88900</xdr:rowOff>
    </xdr:from>
    <xdr:ext cx="598170" cy="2584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580" y="100330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136,698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166370</xdr:rowOff>
    </xdr:from>
    <xdr:to>
      <xdr:col>76</xdr:col>
      <xdr:colOff>165100</xdr:colOff>
      <xdr:row>58</xdr:row>
      <xdr:rowOff>96520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56</xdr:row>
      <xdr:rowOff>113030</xdr:rowOff>
    </xdr:from>
    <xdr:ext cx="59817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580" y="97142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29210</xdr:rowOff>
    </xdr:from>
    <xdr:to>
      <xdr:col>72</xdr:col>
      <xdr:colOff>38100</xdr:colOff>
      <xdr:row>58</xdr:row>
      <xdr:rowOff>130175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58</xdr:row>
      <xdr:rowOff>121285</xdr:rowOff>
    </xdr:from>
    <xdr:ext cx="598170" cy="2584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580" y="100653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29210</xdr:rowOff>
    </xdr:from>
    <xdr:to>
      <xdr:col>67</xdr:col>
      <xdr:colOff>101600</xdr:colOff>
      <xdr:row>58</xdr:row>
      <xdr:rowOff>130175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58</xdr:row>
      <xdr:rowOff>121285</xdr:rowOff>
    </xdr:from>
    <xdr:ext cx="598170" cy="2584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580" y="100653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117,067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8285" cy="25908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4995" cy="2590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4995" cy="2584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69</xdr:row>
      <xdr:rowOff>92710</xdr:rowOff>
    </xdr:from>
    <xdr:ext cx="685165"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200" y="1192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67</xdr:row>
      <xdr:rowOff>54610</xdr:rowOff>
    </xdr:from>
    <xdr:ext cx="685165" cy="2584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93980</xdr:rowOff>
    </xdr:from>
    <xdr:to>
      <xdr:col>85</xdr:col>
      <xdr:colOff>126365</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480"/>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71120</xdr:rowOff>
    </xdr:from>
    <xdr:ext cx="249555" cy="259080"/>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690245" cy="2584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69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dr:col>85</xdr:col>
      <xdr:colOff>38100</xdr:colOff>
      <xdr:row>70</xdr:row>
      <xdr:rowOff>93980</xdr:rowOff>
    </xdr:from>
    <xdr:to>
      <xdr:col>86</xdr:col>
      <xdr:colOff>25400</xdr:colOff>
      <xdr:row>70</xdr:row>
      <xdr:rowOff>93980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160020</xdr:rowOff>
    </xdr:from>
    <xdr:ext cx="534670" cy="259080"/>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136525</xdr:rowOff>
    </xdr:from>
    <xdr:to>
      <xdr:col>85</xdr:col>
      <xdr:colOff>177800</xdr:colOff>
      <xdr:row>79</xdr:row>
      <xdr:rowOff>66675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132715</xdr:rowOff>
    </xdr:from>
    <xdr:to>
      <xdr:col>81</xdr:col>
      <xdr:colOff>101600</xdr:colOff>
      <xdr:row>79</xdr:row>
      <xdr:rowOff>63500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79375</xdr:rowOff>
    </xdr:from>
    <xdr:ext cx="534035" cy="2584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3965" y="13281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132080</xdr:rowOff>
    </xdr:from>
    <xdr:to>
      <xdr:col>76</xdr:col>
      <xdr:colOff>165100</xdr:colOff>
      <xdr:row>79</xdr:row>
      <xdr:rowOff>61595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5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78105</xdr:rowOff>
    </xdr:from>
    <xdr:ext cx="534035" cy="2584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4965" y="13279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133350</xdr:rowOff>
    </xdr:from>
    <xdr:to>
      <xdr:col>72</xdr:col>
      <xdr:colOff>38100</xdr:colOff>
      <xdr:row>79</xdr:row>
      <xdr:rowOff>63500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80010</xdr:rowOff>
    </xdr:from>
    <xdr:ext cx="534035"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5965" y="13281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135255</xdr:rowOff>
    </xdr:from>
    <xdr:to>
      <xdr:col>67</xdr:col>
      <xdr:colOff>101600</xdr:colOff>
      <xdr:row>79</xdr:row>
      <xdr:rowOff>65405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81915</xdr:rowOff>
    </xdr:from>
    <xdr:ext cx="534035"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6965" y="13283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115570</xdr:rowOff>
    </xdr:from>
    <xdr:ext cx="249555" cy="259080"/>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86360</xdr:rowOff>
    </xdr:from>
    <xdr:ext cx="248920" cy="2584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48920" cy="2584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8920" cy="2584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8920" cy="2584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840" y="13630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84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165" cy="2584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42545</xdr:rowOff>
    </xdr:from>
    <xdr:to>
      <xdr:col>85</xdr:col>
      <xdr:colOff>126365</xdr:colOff>
      <xdr:row>98</xdr:row>
      <xdr:rowOff>160020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163830</xdr:rowOff>
    </xdr:from>
    <xdr:ext cx="534670" cy="259080"/>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160020</xdr:rowOff>
    </xdr:from>
    <xdr:to>
      <xdr:col>86</xdr:col>
      <xdr:colOff>25400</xdr:colOff>
      <xdr:row>98</xdr:row>
      <xdr:rowOff>160020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160655</xdr:rowOff>
    </xdr:from>
    <xdr:ext cx="598805" cy="259080"/>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dr:col>85</xdr:col>
      <xdr:colOff>38100</xdr:colOff>
      <xdr:row>91</xdr:row>
      <xdr:rowOff>42545</xdr:rowOff>
    </xdr:from>
    <xdr:to>
      <xdr:col>86</xdr:col>
      <xdr:colOff>25400</xdr:colOff>
      <xdr:row>91</xdr:row>
      <xdr:rowOff>42545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63500</xdr:rowOff>
    </xdr:from>
    <xdr:to>
      <xdr:col>85</xdr:col>
      <xdr:colOff>127000</xdr:colOff>
      <xdr:row>97</xdr:row>
      <xdr:rowOff>109855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94150"/>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19050</xdr:rowOff>
    </xdr:from>
    <xdr:ext cx="598805" cy="2584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2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167640</xdr:rowOff>
    </xdr:from>
    <xdr:to>
      <xdr:col>85</xdr:col>
      <xdr:colOff>177800</xdr:colOff>
      <xdr:row>97</xdr:row>
      <xdr:rowOff>97790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109855</xdr:rowOff>
    </xdr:from>
    <xdr:to>
      <xdr:col>81</xdr:col>
      <xdr:colOff>50800</xdr:colOff>
      <xdr:row>97</xdr:row>
      <xdr:rowOff>127635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405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7620</xdr:rowOff>
    </xdr:from>
    <xdr:to>
      <xdr:col>81</xdr:col>
      <xdr:colOff>101600</xdr:colOff>
      <xdr:row>97</xdr:row>
      <xdr:rowOff>109220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95</xdr:row>
      <xdr:rowOff>125730</xdr:rowOff>
    </xdr:from>
    <xdr:ext cx="59817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580" y="16413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120650</xdr:rowOff>
    </xdr:from>
    <xdr:to>
      <xdr:col>76</xdr:col>
      <xdr:colOff>114300</xdr:colOff>
      <xdr:row>97</xdr:row>
      <xdr:rowOff>127635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7513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10795</xdr:rowOff>
    </xdr:from>
    <xdr:to>
      <xdr:col>76</xdr:col>
      <xdr:colOff>165100</xdr:colOff>
      <xdr:row>97</xdr:row>
      <xdr:rowOff>112395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128905</xdr:rowOff>
    </xdr:from>
    <xdr:ext cx="59817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580" y="16416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120650</xdr:rowOff>
    </xdr:from>
    <xdr:to>
      <xdr:col>71</xdr:col>
      <xdr:colOff>177800</xdr:colOff>
      <xdr:row>97</xdr:row>
      <xdr:rowOff>123825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513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36830</xdr:rowOff>
    </xdr:from>
    <xdr:to>
      <xdr:col>72</xdr:col>
      <xdr:colOff>38100</xdr:colOff>
      <xdr:row>97</xdr:row>
      <xdr:rowOff>138430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154940</xdr:rowOff>
    </xdr:from>
    <xdr:ext cx="598170" cy="2584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580" y="164426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50800</xdr:rowOff>
    </xdr:from>
    <xdr:to>
      <xdr:col>67</xdr:col>
      <xdr:colOff>101600</xdr:colOff>
      <xdr:row>97</xdr:row>
      <xdr:rowOff>152400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168910</xdr:rowOff>
    </xdr:from>
    <xdr:ext cx="598170" cy="2584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580" y="164566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12700</xdr:rowOff>
    </xdr:from>
    <xdr:to>
      <xdr:col>85</xdr:col>
      <xdr:colOff>177800</xdr:colOff>
      <xdr:row>97</xdr:row>
      <xdr:rowOff>114300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162560</xdr:rowOff>
    </xdr:from>
    <xdr:ext cx="598805" cy="259080"/>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21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169,925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59055</xdr:rowOff>
    </xdr:from>
    <xdr:to>
      <xdr:col>81</xdr:col>
      <xdr:colOff>101600</xdr:colOff>
      <xdr:row>97</xdr:row>
      <xdr:rowOff>160655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8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97</xdr:row>
      <xdr:rowOff>151765</xdr:rowOff>
    </xdr:from>
    <xdr:ext cx="59817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580" y="167824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76835</xdr:rowOff>
    </xdr:from>
    <xdr:to>
      <xdr:col>76</xdr:col>
      <xdr:colOff>165100</xdr:colOff>
      <xdr:row>98</xdr:row>
      <xdr:rowOff>6985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97</xdr:row>
      <xdr:rowOff>169545</xdr:rowOff>
    </xdr:from>
    <xdr:ext cx="598170" cy="2584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580" y="16800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69215</xdr:rowOff>
    </xdr:from>
    <xdr:to>
      <xdr:col>72</xdr:col>
      <xdr:colOff>38100</xdr:colOff>
      <xdr:row>97</xdr:row>
      <xdr:rowOff>170815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97</xdr:row>
      <xdr:rowOff>161925</xdr:rowOff>
    </xdr:from>
    <xdr:ext cx="59817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580" y="16792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73025</xdr:rowOff>
    </xdr:from>
    <xdr:to>
      <xdr:col>67</xdr:col>
      <xdr:colOff>101600</xdr:colOff>
      <xdr:row>98</xdr:row>
      <xdr:rowOff>3175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97</xdr:row>
      <xdr:rowOff>166370</xdr:rowOff>
    </xdr:from>
    <xdr:ext cx="598170" cy="2584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580" y="167970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9080"/>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84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84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59690</xdr:rowOff>
    </xdr:from>
    <xdr:to>
      <xdr:col>116</xdr:col>
      <xdr:colOff>62865</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19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109855</xdr:rowOff>
    </xdr:from>
    <xdr:ext cx="249555" cy="2584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40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6350</xdr:rowOff>
    </xdr:from>
    <xdr:ext cx="534670" cy="2584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dr:col>115</xdr:col>
      <xdr:colOff>165100</xdr:colOff>
      <xdr:row>30</xdr:row>
      <xdr:rowOff>59690</xdr:rowOff>
    </xdr:from>
    <xdr:to>
      <xdr:col>116</xdr:col>
      <xdr:colOff>152400</xdr:colOff>
      <xdr:row>30</xdr:row>
      <xdr:rowOff>59690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27305</xdr:rowOff>
    </xdr:from>
    <xdr:ext cx="469900" cy="259080"/>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4445</xdr:rowOff>
    </xdr:from>
    <xdr:to>
      <xdr:col>116</xdr:col>
      <xdr:colOff>114300</xdr:colOff>
      <xdr:row>39</xdr:row>
      <xdr:rowOff>106045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11430</xdr:rowOff>
    </xdr:from>
    <xdr:to>
      <xdr:col>112</xdr:col>
      <xdr:colOff>38100</xdr:colOff>
      <xdr:row>39</xdr:row>
      <xdr:rowOff>113030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129540</xdr:rowOff>
    </xdr:from>
    <xdr:ext cx="469265"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350" y="6473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19050</xdr:rowOff>
    </xdr:from>
    <xdr:to>
      <xdr:col>107</xdr:col>
      <xdr:colOff>101600</xdr:colOff>
      <xdr:row>39</xdr:row>
      <xdr:rowOff>120650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137160</xdr:rowOff>
    </xdr:from>
    <xdr:ext cx="37846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25400</xdr:rowOff>
    </xdr:from>
    <xdr:to>
      <xdr:col>102</xdr:col>
      <xdr:colOff>165100</xdr:colOff>
      <xdr:row>39</xdr:row>
      <xdr:rowOff>127000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143510</xdr:rowOff>
    </xdr:from>
    <xdr:ext cx="378460" cy="2584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70" y="64871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31115</xdr:rowOff>
    </xdr:from>
    <xdr:to>
      <xdr:col>98</xdr:col>
      <xdr:colOff>38100</xdr:colOff>
      <xdr:row>39</xdr:row>
      <xdr:rowOff>132715</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149225</xdr:rowOff>
    </xdr:from>
    <xdr:ext cx="37846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70" y="6492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154940</xdr:rowOff>
    </xdr:from>
    <xdr:ext cx="249555" cy="2584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700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92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92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92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92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8285" cy="2584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285" cy="2584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92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92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892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92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92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92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892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92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総務費については、ふるさと納税の増加に伴うものであり、商工費については、温泉施設改修工事を実施したことにより増加している。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北海道月形町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財政調整基金については地方交付税等の増加に伴い一般財源の充足により取り崩しを行っていない。実質収支についても同様の理由により数値が良好な状況である。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北海道月形町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一般会計をはじめとした全会計において、安定した財政運営が図られている。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北海道月形町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元利償還金等については、令和５年度から始まった温泉施設改修及び今後見込まれる公共施設の改修等により、数値が上昇していく見込みである。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北海道月形町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将来負担はなく、今後も維持できるよう努める。</a:t>
          </a:r>
          <a:endParaRPr kumimoji="1" lang="en-US" altLang="ja-JP" sz="1400">
            <a:latin typeface="ＭＳ ゴシック"/>
            <a:ea typeface="ＭＳ ゴシック"/>
          </a:endParaRP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北海道月形町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ふるさと納税寄附額の増によりふるさと納税基金に</a:t>
          </a:r>
          <a:r>
            <a:rPr kumimoji="1" lang="en-US" altLang="ja-JP" sz="1300">
              <a:solidFill>
                <a:schemeClr val="dk1"/>
              </a:solidFill>
              <a:effectLst/>
              <a:latin typeface="ＭＳ ゴシック"/>
              <a:ea typeface="ＭＳ ゴシック"/>
              <a:cs typeface="+mn-cs"/>
            </a:rPr>
            <a:t>456</a:t>
          </a:r>
          <a:r>
            <a:rPr kumimoji="1" lang="ja-JP" altLang="en-US" sz="1300">
              <a:solidFill>
                <a:schemeClr val="dk1"/>
              </a:solidFill>
              <a:effectLst/>
              <a:latin typeface="ＭＳ ゴシック"/>
              <a:ea typeface="ＭＳ ゴシック"/>
              <a:cs typeface="+mn-cs"/>
            </a:rPr>
            <a:t>百万円積み立てし、公共施設等の改修に係る起債の償還に備え、減債基金に</a:t>
          </a:r>
          <a:r>
            <a:rPr kumimoji="1" lang="en-US" altLang="ja-JP" sz="1300">
              <a:solidFill>
                <a:schemeClr val="dk1"/>
              </a:solidFill>
              <a:effectLst/>
              <a:latin typeface="ＭＳ ゴシック"/>
              <a:ea typeface="ＭＳ ゴシック"/>
              <a:cs typeface="+mn-cs"/>
            </a:rPr>
            <a:t>157</a:t>
          </a:r>
          <a:r>
            <a:rPr kumimoji="1" lang="ja-JP" altLang="en-US" sz="1300">
              <a:solidFill>
                <a:schemeClr val="dk1"/>
              </a:solidFill>
              <a:effectLst/>
              <a:latin typeface="ＭＳ ゴシック"/>
              <a:ea typeface="ＭＳ ゴシック"/>
              <a:cs typeface="+mn-cs"/>
            </a:rPr>
            <a:t>百万円積み立てたことにより、基金全体で</a:t>
          </a:r>
          <a:r>
            <a:rPr kumimoji="1" lang="en-US" altLang="ja-JP" sz="1300">
              <a:solidFill>
                <a:schemeClr val="dk1"/>
              </a:solidFill>
              <a:effectLst/>
              <a:latin typeface="ＭＳ ゴシック"/>
              <a:ea typeface="ＭＳ ゴシック"/>
              <a:cs typeface="+mn-cs"/>
            </a:rPr>
            <a:t>711</a:t>
          </a:r>
          <a:r>
            <a:rPr kumimoji="1" lang="ja-JP" altLang="en-US" sz="1300">
              <a:solidFill>
                <a:schemeClr val="dk1"/>
              </a:solidFill>
              <a:effectLst/>
              <a:latin typeface="ＭＳ ゴシック"/>
              <a:ea typeface="ＭＳ ゴシック"/>
              <a:cs typeface="+mn-cs"/>
            </a:rPr>
            <a:t>百万円増となった。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ふるさと納税の寄附が伸長しており、今後も増加する見込みであるため、寄附者の意向にそった形で活用する。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・公有財産整備基金～公有財産の整備充実を図る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・札沼線代替輸送事業等基金～北海道旅客鉄道札沼線の北海道医療大学駅から浦臼駅の廃線に伴う代替輸送事業及びまちづくりに充てる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・ふるさと納税基金～こどもに関する事業、移住定住、観光振興、農業振興、公共交通に充てる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・地域福祉基金～地域福祉の増進を図るために民間団体が行う事業を支援する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・札沼線代替輸送事業等基金～</a:t>
          </a:r>
          <a:r>
            <a:rPr kumimoji="1" lang="en-US" altLang="ja-JP" sz="1300">
              <a:solidFill>
                <a:schemeClr val="dk1"/>
              </a:solidFill>
              <a:effectLst/>
              <a:latin typeface="ＭＳ ゴシック"/>
              <a:ea typeface="ＭＳ ゴシック"/>
              <a:cs typeface="+mn-cs"/>
            </a:rPr>
            <a:t>JR</a:t>
          </a:r>
          <a:r>
            <a:rPr kumimoji="1" lang="ja-JP" altLang="en-US" sz="1300">
              <a:solidFill>
                <a:schemeClr val="dk1"/>
              </a:solidFill>
              <a:effectLst/>
              <a:latin typeface="ＭＳ ゴシック"/>
              <a:ea typeface="ＭＳ ゴシック"/>
              <a:cs typeface="+mn-cs"/>
            </a:rPr>
            <a:t>施設撤去工事等の委託金受け入れによる増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・ふるさと納税～寄附金積み立てによる増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・各基金の目的に沿った運用・積み立てを行う。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災害等の不測の事態に備え、適正な運用・積み立てを行っていく。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公共施設等の改修に係る起債の償還に備え、増となった。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公共施設等の改修に係る起債の償還にあたり、計画的に取り崩していく。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44FAFB3-ED3A-4A81-8852-562469CCD3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6DAC55-DC38-4300-B97B-8CCF1CF785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D6BB175-BC8F-49A4-9788-8EF452449A0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79FA733-31C7-4EF5-9722-5227A9DD877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471600F-68AA-485D-B188-8640468F7B9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B13B8D2-2852-4562-97AD-69A6144BB29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3E526E5-3BA5-4BFE-9ACF-422E92B1A3B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ECC3E06-99A6-4DB4-8225-E39AE1FF80A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16AEC44-6839-4464-B182-2307A331CAD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2D37181-D039-4704-B9B0-49ED48FF7D9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71F2FDF-FEF2-44C9-A902-93A1E86950B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E64B51B-8E0D-4338-A734-50C559DAECF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07E55AB-061A-4100-BDB7-2B1B9B60B94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F9F772F-CD45-4D14-BD24-5CB4EC5B6CE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B6A7DD4-2E76-4175-B476-8716E92F9F1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3CB90CB-C4FE-4080-95C1-3C56985153B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北海道月形町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68B3ADB-3A14-4AFA-A0C4-E8113F34B55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50906D8-A49D-4F38-B51C-17A645397A1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6089147-CB6F-470B-8B30-66FB9B7291C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E1DDB9B-14AA-48D1-BB90-93CA7245598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00C460E-1237-4025-BA43-6C935648414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1F28EA6-9785-4B06-A7EB-2D06F9F459C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2,732
2,722
150.40
6,570,228
6,468,442
97,755
2,631,574
4,363,946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6DC4987-D58F-491F-A6E1-AF351891866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96C971C-EA86-434E-A3B0-8BA101655DC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31B74BB-66E5-4DD1-9211-326021DCB86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0781124-FCC7-4AF9-B52D-6E0474AF1A3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5BBF4B7-78B6-46BD-ADEE-8C1620F4D77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78B05E0-BC24-4ED3-A163-DE76B951095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0BF796D-9E2C-4A82-B9E3-A8696E9486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6C3A280-8446-4320-AC4A-1F054381025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DB9C95D-6142-4AC0-AF71-0EC53755A06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783E65A-D9F4-4110-8841-BB4B1003E21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9FBCDF9-2020-463D-8975-84AE656F62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A6EFB8B-83BB-424E-B5D8-E46473D5F69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26420E9-FD15-455F-A222-F3D1B761ABC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6C48A71-525F-47DD-B9DE-5C37AC39F32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8468412-B3C8-4BCC-9DA8-98590171CD4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1B9E56F-37F2-43ED-993D-062E8FDD9F7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E71A61E-D1BA-4EE5-8BA1-4A791BEFB3B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4DFA230-EE26-4EE3-83BB-DD1D62D3149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DA91AC2-7B84-47C9-886E-C43A8C6CE9B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2CAA3A0-59F3-47DF-AB2E-17645159DD8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868FE1C-CED7-4011-928B-361D8E4ABF0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478DC95-615D-470F-8B2B-11146961FFB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11FC043-DF23-4E70-9ED0-B46E1B6564C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069EAEC-96C2-43CF-A9D9-0B992165804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8083F73-3273-44CE-BDE5-0AC4C4662D2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8269EBA-9A6B-4F5D-9197-5334DF4EDD8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8810E38-CA24-42F7-A8FB-1B9AB44C447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E44FB34-D45A-45AF-8AF1-AF9D6C1D52B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11847C3-2135-4165-8D03-A66AF1751C7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7906C3E-C3F7-4E4E-9BB6-668DADA4ACE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B2C4DF2-1C29-4913-895F-4A5880105A7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8A8FA4F-F202-440A-A6C3-89140641A1B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656A6B-C615-4DF6-AAD6-DEA7A488B48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9275F02-0312-4578-9DE7-ACA7F976375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96C6C55-B95E-4803-9381-31E2A79F2C6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年度決算における減価償却率は、類似団体平均値よりも高い水準にある。公共施設等総合管理計画等の各種計画に基づき、老朽化施設の除却や計画的な長寿命化等により比率の改善を図っていく。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03D170F-1ED9-4AC3-90DF-85312AAA3E5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255D255-732C-41D8-BCDA-AEE466B7D5A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B97204D-723B-43B9-8409-FE9384ADE17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091FF01-EACE-4F1E-AB4E-449F60FD32C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C62748E-C111-44C8-AD4B-C891AD35249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3514066-8DFF-4DF8-A0F4-7186E6D0357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620379A-6677-4BC6-B5E4-3E63E238FA2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A40821-9B20-4E3F-92C5-AF389408F99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0B58813-336F-4A73-8CAF-36C0FE7E18F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F156838-C464-4A92-8B46-EE8097E913A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01FB7A2-D850-4991-B2B3-A157ED367A8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357A564-B2A8-466B-B36E-48D95E3E188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13D4FCA-550A-41C5-B838-8404AF90DA0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E9A62B8-61DF-4835-97D6-F23B4469AA6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6DF0128-40E4-4AAA-A9D1-7B9A194DBF0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03C84DB-5083-4F91-834C-93F4BA505CE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D129F1C-05F7-4C22-B13D-E2919995BE1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A9D62D8-29D2-42ED-96AD-5E47591457F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4BDF0ACE-DC29-430D-98B6-95D72FA84B47}"/>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701852C3-57C4-4F59-9D4D-9F661E975874}"/>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05918EDE-2A7E-400A-8065-E36A64CB739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19191F68-E273-4A19-BD8B-A30EDCE27D09}"/>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BA3076A-F65D-48D9-873B-0A0C3ED0C4DC}"/>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DB60FEBC-68D3-4F59-9CA6-7D24178BEF71}"/>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2BEE374C-6689-4503-A00A-F1F2DAF353D5}"/>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F99349F6-FCB9-4B63-A435-5318ABFF443C}"/>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29D86844-BFE6-4A93-B20E-117FB1701F1B}"/>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93ACFEC3-1B50-4E66-9B9F-11BEB1AE021D}"/>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EC1F7DAC-2745-4336-BC90-1B89E65A7F2F}"/>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F4B7FB1-95F6-44B6-B154-1466BC09998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C4A491E-B1A3-41B1-BD5C-52EA9E0C75F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0C0CD71-4900-4E0A-A0D8-E04D1FC2DD0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69DD07C-FAEA-4FD0-B77D-A7D74112C67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003E631-18FF-4712-9A46-C1E0914AF83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133985</xdr:rowOff>
    </xdr:from>
    <xdr:to>
      <xdr:col>23</xdr:col>
      <xdr:colOff>136525</xdr:colOff>
      <xdr:row>33</xdr:row>
      <xdr:rowOff>64135</xdr:rowOff>
    </xdr:to>
    <xdr:sp macro="" textlink="">
      <xdr:nvSpPr>
        <xdr:cNvPr id="93" name="楕円 92">
          <a:extLst>
            <a:ext uri="{FF2B5EF4-FFF2-40B4-BE49-F238E27FC236}">
              <a16:creationId xmlns:a16="http://schemas.microsoft.com/office/drawing/2014/main" id="{BBA3D1F4-3097-40F9-8254-9ACCF826DCD3}"/>
            </a:ext>
          </a:extLst>
        </xdr:cNvPr>
        <xdr:cNvSpPr/>
      </xdr:nvSpPr>
      <xdr:spPr>
        <a:xfrm>
          <a:off x="4711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112412</xdr:rowOff>
    </xdr:from>
    <xdr:ext cx="405111" cy="259045"/>
    <xdr:sp macro="" textlink="">
      <xdr:nvSpPr>
        <xdr:cNvPr id="94" name="有形固定資産減価償却率該当値テキスト">
          <a:extLst>
            <a:ext uri="{FF2B5EF4-FFF2-40B4-BE49-F238E27FC236}">
              <a16:creationId xmlns:a16="http://schemas.microsoft.com/office/drawing/2014/main" id="{CE8B5CE9-2C65-4C8E-BB22-0DD0778BD63C}"/>
            </a:ext>
          </a:extLst>
        </xdr:cNvPr>
        <xdr:cNvSpPr txBox="1"/>
      </xdr:nvSpPr>
      <xdr:spPr>
        <a:xfrm>
          <a:off x="4813300"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133985</xdr:rowOff>
    </xdr:from>
    <xdr:to>
      <xdr:col>19</xdr:col>
      <xdr:colOff>187325</xdr:colOff>
      <xdr:row>33</xdr:row>
      <xdr:rowOff>64135</xdr:rowOff>
    </xdr:to>
    <xdr:sp macro="" textlink="">
      <xdr:nvSpPr>
        <xdr:cNvPr id="95" name="楕円 94">
          <a:extLst>
            <a:ext uri="{FF2B5EF4-FFF2-40B4-BE49-F238E27FC236}">
              <a16:creationId xmlns:a16="http://schemas.microsoft.com/office/drawing/2014/main" id="{ACEB4FD2-6545-4091-8286-54D93C25E7AA}"/>
            </a:ext>
          </a:extLst>
        </xdr:cNvPr>
        <xdr:cNvSpPr/>
      </xdr:nvSpPr>
      <xdr:spPr>
        <a:xfrm>
          <a:off x="4000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13335</xdr:rowOff>
    </xdr:from>
    <xdr:to>
      <xdr:col>23</xdr:col>
      <xdr:colOff>85725</xdr:colOff>
      <xdr:row>33</xdr:row>
      <xdr:rowOff>13335</xdr:rowOff>
    </xdr:to>
    <xdr:cxnSp macro="">
      <xdr:nvCxnSpPr>
        <xdr:cNvPr id="96" name="直線コネクタ 95">
          <a:extLst>
            <a:ext uri="{FF2B5EF4-FFF2-40B4-BE49-F238E27FC236}">
              <a16:creationId xmlns:a16="http://schemas.microsoft.com/office/drawing/2014/main" id="{518ED603-7E33-4AB1-8947-F1D1E90AA37F}"/>
            </a:ext>
          </a:extLst>
        </xdr:cNvPr>
        <xdr:cNvCxnSpPr/>
      </xdr:nvCxnSpPr>
      <xdr:spPr>
        <a:xfrm>
          <a:off x="4051300" y="6442710"/>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103142</xdr:rowOff>
    </xdr:from>
    <xdr:to>
      <xdr:col>15</xdr:col>
      <xdr:colOff>187325</xdr:colOff>
      <xdr:row>33</xdr:row>
      <xdr:rowOff>33292</xdr:rowOff>
    </xdr:to>
    <xdr:sp macro="" textlink="">
      <xdr:nvSpPr>
        <xdr:cNvPr id="97" name="楕円 96">
          <a:extLst>
            <a:ext uri="{FF2B5EF4-FFF2-40B4-BE49-F238E27FC236}">
              <a16:creationId xmlns:a16="http://schemas.microsoft.com/office/drawing/2014/main" id="{637A2E3F-1FF2-4E8F-ACF3-276A0B2C166B}"/>
            </a:ext>
          </a:extLst>
        </xdr:cNvPr>
        <xdr:cNvSpPr/>
      </xdr:nvSpPr>
      <xdr:spPr>
        <a:xfrm>
          <a:off x="32385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153942</xdr:rowOff>
    </xdr:from>
    <xdr:to>
      <xdr:col>19</xdr:col>
      <xdr:colOff>136525</xdr:colOff>
      <xdr:row>33</xdr:row>
      <xdr:rowOff>13335</xdr:rowOff>
    </xdr:to>
    <xdr:cxnSp macro="">
      <xdr:nvCxnSpPr>
        <xdr:cNvPr id="98" name="直線コネクタ 97">
          <a:extLst>
            <a:ext uri="{FF2B5EF4-FFF2-40B4-BE49-F238E27FC236}">
              <a16:creationId xmlns:a16="http://schemas.microsoft.com/office/drawing/2014/main" id="{A83A3F10-E674-44E3-899E-7E2B31B6EB51}"/>
            </a:ext>
          </a:extLst>
        </xdr:cNvPr>
        <xdr:cNvCxnSpPr/>
      </xdr:nvCxnSpPr>
      <xdr:spPr>
        <a:xfrm>
          <a:off x="3289300" y="641186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50709</xdr:rowOff>
    </xdr:from>
    <xdr:to>
      <xdr:col>11</xdr:col>
      <xdr:colOff>187325</xdr:colOff>
      <xdr:row>32</xdr:row>
      <xdr:rowOff>152309</xdr:rowOff>
    </xdr:to>
    <xdr:sp macro="" textlink="">
      <xdr:nvSpPr>
        <xdr:cNvPr id="99" name="楕円 98">
          <a:extLst>
            <a:ext uri="{FF2B5EF4-FFF2-40B4-BE49-F238E27FC236}">
              <a16:creationId xmlns:a16="http://schemas.microsoft.com/office/drawing/2014/main" id="{DF731DE5-DD6C-44B8-9E45-0F30F19E6746}"/>
            </a:ext>
          </a:extLst>
        </xdr:cNvPr>
        <xdr:cNvSpPr/>
      </xdr:nvSpPr>
      <xdr:spPr>
        <a:xfrm>
          <a:off x="2476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101509</xdr:rowOff>
    </xdr:from>
    <xdr:to>
      <xdr:col>15</xdr:col>
      <xdr:colOff>136525</xdr:colOff>
      <xdr:row>32</xdr:row>
      <xdr:rowOff>153942</xdr:rowOff>
    </xdr:to>
    <xdr:cxnSp macro="">
      <xdr:nvCxnSpPr>
        <xdr:cNvPr id="100" name="直線コネクタ 99">
          <a:extLst>
            <a:ext uri="{FF2B5EF4-FFF2-40B4-BE49-F238E27FC236}">
              <a16:creationId xmlns:a16="http://schemas.microsoft.com/office/drawing/2014/main" id="{86DAD158-C5FF-4C7B-8AFD-3F9B3CEC7753}"/>
            </a:ext>
          </a:extLst>
        </xdr:cNvPr>
        <xdr:cNvCxnSpPr/>
      </xdr:nvCxnSpPr>
      <xdr:spPr>
        <a:xfrm>
          <a:off x="2527300" y="635943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1361</xdr:rowOff>
    </xdr:from>
    <xdr:to>
      <xdr:col>7</xdr:col>
      <xdr:colOff>187325</xdr:colOff>
      <xdr:row>32</xdr:row>
      <xdr:rowOff>102961</xdr:rowOff>
    </xdr:to>
    <xdr:sp macro="" textlink="">
      <xdr:nvSpPr>
        <xdr:cNvPr id="101" name="楕円 100">
          <a:extLst>
            <a:ext uri="{FF2B5EF4-FFF2-40B4-BE49-F238E27FC236}">
              <a16:creationId xmlns:a16="http://schemas.microsoft.com/office/drawing/2014/main" id="{3051A7B1-46BC-465A-A074-F8629B64737C}"/>
            </a:ext>
          </a:extLst>
        </xdr:cNvPr>
        <xdr:cNvSpPr/>
      </xdr:nvSpPr>
      <xdr:spPr>
        <a:xfrm>
          <a:off x="1714500" y="625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52161</xdr:rowOff>
    </xdr:from>
    <xdr:to>
      <xdr:col>11</xdr:col>
      <xdr:colOff>136525</xdr:colOff>
      <xdr:row>32</xdr:row>
      <xdr:rowOff>101509</xdr:rowOff>
    </xdr:to>
    <xdr:cxnSp macro="">
      <xdr:nvCxnSpPr>
        <xdr:cNvPr id="102" name="直線コネクタ 101">
          <a:extLst>
            <a:ext uri="{FF2B5EF4-FFF2-40B4-BE49-F238E27FC236}">
              <a16:creationId xmlns:a16="http://schemas.microsoft.com/office/drawing/2014/main" id="{2C6338C3-B9CC-47C1-A9CC-1457264940A6}"/>
            </a:ext>
          </a:extLst>
        </xdr:cNvPr>
        <xdr:cNvCxnSpPr/>
      </xdr:nvCxnSpPr>
      <xdr:spPr>
        <a:xfrm>
          <a:off x="1765300" y="631008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93AB11DE-ECB5-4176-B609-DDDA38C7D380}"/>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DD734F79-B813-4CD8-913D-50BFFC861468}"/>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41B37413-2911-4B9C-8F85-4B37869F3E94}"/>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42B30BEC-6E68-4653-A15B-D441C957AABD}"/>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55262</xdr:rowOff>
    </xdr:from>
    <xdr:ext cx="405111" cy="259045"/>
    <xdr:sp macro="" textlink="">
      <xdr:nvSpPr>
        <xdr:cNvPr id="107" name="n_1mainValue有形固定資産減価償却率">
          <a:extLst>
            <a:ext uri="{FF2B5EF4-FFF2-40B4-BE49-F238E27FC236}">
              <a16:creationId xmlns:a16="http://schemas.microsoft.com/office/drawing/2014/main" id="{1BE7A1B7-41E4-4FEC-9144-18D9824D94F9}"/>
            </a:ext>
          </a:extLst>
        </xdr:cNvPr>
        <xdr:cNvSpPr txBox="1"/>
      </xdr:nvSpPr>
      <xdr:spPr>
        <a:xfrm>
          <a:off x="38360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24419</xdr:rowOff>
    </xdr:from>
    <xdr:ext cx="405111" cy="259045"/>
    <xdr:sp macro="" textlink="">
      <xdr:nvSpPr>
        <xdr:cNvPr id="108" name="n_2mainValue有形固定資産減価償却率">
          <a:extLst>
            <a:ext uri="{FF2B5EF4-FFF2-40B4-BE49-F238E27FC236}">
              <a16:creationId xmlns:a16="http://schemas.microsoft.com/office/drawing/2014/main" id="{D1AA4F5E-FB68-4324-9995-62F995D5823D}"/>
            </a:ext>
          </a:extLst>
        </xdr:cNvPr>
        <xdr:cNvSpPr txBox="1"/>
      </xdr:nvSpPr>
      <xdr:spPr>
        <a:xfrm>
          <a:off x="3086744" y="6453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143436</xdr:rowOff>
    </xdr:from>
    <xdr:ext cx="405111" cy="259045"/>
    <xdr:sp macro="" textlink="">
      <xdr:nvSpPr>
        <xdr:cNvPr id="109" name="n_3mainValue有形固定資産減価償却率">
          <a:extLst>
            <a:ext uri="{FF2B5EF4-FFF2-40B4-BE49-F238E27FC236}">
              <a16:creationId xmlns:a16="http://schemas.microsoft.com/office/drawing/2014/main" id="{300F183A-2FAE-49D4-972A-ABB79F55E972}"/>
            </a:ext>
          </a:extLst>
        </xdr:cNvPr>
        <xdr:cNvSpPr txBox="1"/>
      </xdr:nvSpPr>
      <xdr:spPr>
        <a:xfrm>
          <a:off x="2324744" y="640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94088</xdr:rowOff>
    </xdr:from>
    <xdr:ext cx="405111" cy="259045"/>
    <xdr:sp macro="" textlink="">
      <xdr:nvSpPr>
        <xdr:cNvPr id="110" name="n_4mainValue有形固定資産減価償却率">
          <a:extLst>
            <a:ext uri="{FF2B5EF4-FFF2-40B4-BE49-F238E27FC236}">
              <a16:creationId xmlns:a16="http://schemas.microsoft.com/office/drawing/2014/main" id="{B31CFABD-A705-44D9-9584-61076D028956}"/>
            </a:ext>
          </a:extLst>
        </xdr:cNvPr>
        <xdr:cNvSpPr txBox="1"/>
      </xdr:nvSpPr>
      <xdr:spPr>
        <a:xfrm>
          <a:off x="1562744" y="635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E7F3D74-E59F-4886-99BD-ED5A1A98195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CF9C4AA-60A3-4B83-AC47-94D93A46F71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F9E166BD-EFAB-4CA3-BD6A-5B593819109D}"/>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0013F87-0C88-442F-B48C-ECC611FD299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76C69CF-B6DB-43FC-B605-6861DB1ACC5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7929F76-7328-4667-A676-7B7685F9E7A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D5258C8-D87A-4488-9274-D4D017775BB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DA5177E5-1776-4F8C-AFA0-08F068DD0AA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76A5AE7-7F54-4146-9176-74C567E549A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2377660-18D4-433F-B89E-62D48C326A1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6F43F67-DD90-4454-B759-EF8EC332C77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8932E5C-C096-4C60-88BB-E898471108A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689BA71-2773-431D-8D9D-E773AD4F862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類似団体平均値より低い水準となっている。標準財政規模に対する基金の保有残高が多く、また、地方債残高も少ない状況にあるためである。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ただし、有形固定資産減価償却率が高い水準にあることから、今後は施設整備に係る負担が増えていくことが想定され、基金の減少や地方債残高の増加による比率の上昇が見込まれる。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65A18C7-2FA2-4B6B-B9FA-3409AD6E2D9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E2E634F-2293-4A79-9838-C1C04AE27A8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33B372A-B7A2-4085-B191-7E8789E1E4E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2F3D6EF-5559-48E5-A02B-37D7A8FE875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5105320A-938B-42AA-B598-790E03CFD113}"/>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98601079-4DB0-4101-AE9E-7E3E751AA40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2A57370-7CC8-47BE-939F-6CA9C825967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BE86F6C-82E3-40C5-9D3D-DD088433422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0E0B346-3312-4286-AFFB-CDAB3A64EF2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0F5113B-EDE5-4BC7-BC99-F4A77913E2C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9E41C49A-4AD9-432D-B6D3-6708DF1BD3E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9EF718B-DBBC-4F27-B86B-7C853E269B6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E0A36CD-D25C-40B6-B096-DCDD7F27D05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520E5ED-90B8-4190-9352-6B6AD869E53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75EAD9A-3DDC-485D-A5F0-268CCA9DF98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77E61506-8471-470A-91E3-01EBCFB52E4C}"/>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6285DE3F-0669-4D18-B4B5-8E678ABBE2EA}"/>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85120AE0-2453-4490-9E2B-0B4EF1AA8D5C}"/>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DF975878-EAA4-4D1A-94B0-35AF015CE6E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A471CBC-563A-4D5A-A660-A648B407902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E1B6139A-CDEB-4421-AAF1-1680A94FA5D3}"/>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649FD4FD-75DA-43CB-897B-8924C98BF125}"/>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D3E8D3D3-A1D2-4AF3-AACC-D08CA2591BBC}"/>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23502209-40C1-4026-8ACE-7CEBFFB6F36E}"/>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D5B3DF6E-6154-4D21-A4AD-38A37492A6BD}"/>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4623D31D-350D-4DD1-B332-11C567AB9D02}"/>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BED2E2B-F57D-4D69-BC88-141070CE1E8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20289A4-ECFA-494E-AD6E-81596AED422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6C5B6BC-6BCE-4490-9674-6345D3FBF59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C2E6893-80A4-4F6B-AE5F-B773A4DF166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19F861A-D8C6-407F-A267-6895C507344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6011</xdr:rowOff>
    </xdr:from>
    <xdr:to>
      <xdr:col>76</xdr:col>
      <xdr:colOff>73025</xdr:colOff>
      <xdr:row>27</xdr:row>
      <xdr:rowOff>107611</xdr:rowOff>
    </xdr:to>
    <xdr:sp macro="" textlink="">
      <xdr:nvSpPr>
        <xdr:cNvPr id="155" name="楕円 154">
          <a:extLst>
            <a:ext uri="{FF2B5EF4-FFF2-40B4-BE49-F238E27FC236}">
              <a16:creationId xmlns:a16="http://schemas.microsoft.com/office/drawing/2014/main" id="{8D232C21-6850-4CB3-84E6-03BF5D88BCFD}"/>
            </a:ext>
          </a:extLst>
        </xdr:cNvPr>
        <xdr:cNvSpPr/>
      </xdr:nvSpPr>
      <xdr:spPr>
        <a:xfrm>
          <a:off x="14744700" y="540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28888</xdr:rowOff>
    </xdr:from>
    <xdr:ext cx="405111" cy="259045"/>
    <xdr:sp macro="" textlink="">
      <xdr:nvSpPr>
        <xdr:cNvPr id="156" name="債務償還比率該当値テキスト">
          <a:extLst>
            <a:ext uri="{FF2B5EF4-FFF2-40B4-BE49-F238E27FC236}">
              <a16:creationId xmlns:a16="http://schemas.microsoft.com/office/drawing/2014/main" id="{0B0BC31D-8802-4488-84A5-2BD920BA7843}"/>
            </a:ext>
          </a:extLst>
        </xdr:cNvPr>
        <xdr:cNvSpPr txBox="1"/>
      </xdr:nvSpPr>
      <xdr:spPr>
        <a:xfrm>
          <a:off x="14846300" y="525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164328</xdr:rowOff>
    </xdr:from>
    <xdr:to>
      <xdr:col>72</xdr:col>
      <xdr:colOff>123825</xdr:colOff>
      <xdr:row>27</xdr:row>
      <xdr:rowOff>94478</xdr:rowOff>
    </xdr:to>
    <xdr:sp macro="" textlink="">
      <xdr:nvSpPr>
        <xdr:cNvPr id="157" name="楕円 156">
          <a:extLst>
            <a:ext uri="{FF2B5EF4-FFF2-40B4-BE49-F238E27FC236}">
              <a16:creationId xmlns:a16="http://schemas.microsoft.com/office/drawing/2014/main" id="{ABBBD511-834A-433B-AE55-D1E97491CD5D}"/>
            </a:ext>
          </a:extLst>
        </xdr:cNvPr>
        <xdr:cNvSpPr/>
      </xdr:nvSpPr>
      <xdr:spPr>
        <a:xfrm>
          <a:off x="14033500" y="539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43678</xdr:rowOff>
    </xdr:from>
    <xdr:to>
      <xdr:col>76</xdr:col>
      <xdr:colOff>22225</xdr:colOff>
      <xdr:row>27</xdr:row>
      <xdr:rowOff>56811</xdr:rowOff>
    </xdr:to>
    <xdr:cxnSp macro="">
      <xdr:nvCxnSpPr>
        <xdr:cNvPr id="158" name="直線コネクタ 157">
          <a:extLst>
            <a:ext uri="{FF2B5EF4-FFF2-40B4-BE49-F238E27FC236}">
              <a16:creationId xmlns:a16="http://schemas.microsoft.com/office/drawing/2014/main" id="{66C62466-E1B0-4288-9CDD-C8552F455E1F}"/>
            </a:ext>
          </a:extLst>
        </xdr:cNvPr>
        <xdr:cNvCxnSpPr/>
      </xdr:nvCxnSpPr>
      <xdr:spPr>
        <a:xfrm>
          <a:off x="14084300" y="5444353"/>
          <a:ext cx="711200" cy="1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17886</xdr:rowOff>
    </xdr:from>
    <xdr:to>
      <xdr:col>68</xdr:col>
      <xdr:colOff>123825</xdr:colOff>
      <xdr:row>27</xdr:row>
      <xdr:rowOff>119486</xdr:rowOff>
    </xdr:to>
    <xdr:sp macro="" textlink="">
      <xdr:nvSpPr>
        <xdr:cNvPr id="159" name="楕円 158">
          <a:extLst>
            <a:ext uri="{FF2B5EF4-FFF2-40B4-BE49-F238E27FC236}">
              <a16:creationId xmlns:a16="http://schemas.microsoft.com/office/drawing/2014/main" id="{A148BF2E-B3EB-41EE-934E-EBA9C1A4D48A}"/>
            </a:ext>
          </a:extLst>
        </xdr:cNvPr>
        <xdr:cNvSpPr/>
      </xdr:nvSpPr>
      <xdr:spPr>
        <a:xfrm>
          <a:off x="13271500" y="54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43678</xdr:rowOff>
    </xdr:from>
    <xdr:to>
      <xdr:col>72</xdr:col>
      <xdr:colOff>73025</xdr:colOff>
      <xdr:row>27</xdr:row>
      <xdr:rowOff>68686</xdr:rowOff>
    </xdr:to>
    <xdr:cxnSp macro="">
      <xdr:nvCxnSpPr>
        <xdr:cNvPr id="160" name="直線コネクタ 159">
          <a:extLst>
            <a:ext uri="{FF2B5EF4-FFF2-40B4-BE49-F238E27FC236}">
              <a16:creationId xmlns:a16="http://schemas.microsoft.com/office/drawing/2014/main" id="{200A6C12-457D-4F37-82A5-9D1D0E725BCA}"/>
            </a:ext>
          </a:extLst>
        </xdr:cNvPr>
        <xdr:cNvCxnSpPr/>
      </xdr:nvCxnSpPr>
      <xdr:spPr>
        <a:xfrm flipV="1">
          <a:off x="13322300" y="5444353"/>
          <a:ext cx="762000" cy="2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160909</xdr:rowOff>
    </xdr:from>
    <xdr:to>
      <xdr:col>64</xdr:col>
      <xdr:colOff>123825</xdr:colOff>
      <xdr:row>27</xdr:row>
      <xdr:rowOff>91059</xdr:rowOff>
    </xdr:to>
    <xdr:sp macro="" textlink="">
      <xdr:nvSpPr>
        <xdr:cNvPr id="161" name="楕円 160">
          <a:extLst>
            <a:ext uri="{FF2B5EF4-FFF2-40B4-BE49-F238E27FC236}">
              <a16:creationId xmlns:a16="http://schemas.microsoft.com/office/drawing/2014/main" id="{ABC1B17A-E6FC-4B56-8187-3FEDC198D308}"/>
            </a:ext>
          </a:extLst>
        </xdr:cNvPr>
        <xdr:cNvSpPr/>
      </xdr:nvSpPr>
      <xdr:spPr>
        <a:xfrm>
          <a:off x="12509500" y="53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40259</xdr:rowOff>
    </xdr:from>
    <xdr:to>
      <xdr:col>68</xdr:col>
      <xdr:colOff>73025</xdr:colOff>
      <xdr:row>27</xdr:row>
      <xdr:rowOff>68686</xdr:rowOff>
    </xdr:to>
    <xdr:cxnSp macro="">
      <xdr:nvCxnSpPr>
        <xdr:cNvPr id="162" name="直線コネクタ 161">
          <a:extLst>
            <a:ext uri="{FF2B5EF4-FFF2-40B4-BE49-F238E27FC236}">
              <a16:creationId xmlns:a16="http://schemas.microsoft.com/office/drawing/2014/main" id="{75BA7418-E8C7-4458-BC5C-30E86F353118}"/>
            </a:ext>
          </a:extLst>
        </xdr:cNvPr>
        <xdr:cNvCxnSpPr/>
      </xdr:nvCxnSpPr>
      <xdr:spPr>
        <a:xfrm>
          <a:off x="12560300" y="5440934"/>
          <a:ext cx="762000" cy="2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75999</xdr:rowOff>
    </xdr:from>
    <xdr:to>
      <xdr:col>60</xdr:col>
      <xdr:colOff>123825</xdr:colOff>
      <xdr:row>28</xdr:row>
      <xdr:rowOff>6149</xdr:rowOff>
    </xdr:to>
    <xdr:sp macro="" textlink="">
      <xdr:nvSpPr>
        <xdr:cNvPr id="163" name="楕円 162">
          <a:extLst>
            <a:ext uri="{FF2B5EF4-FFF2-40B4-BE49-F238E27FC236}">
              <a16:creationId xmlns:a16="http://schemas.microsoft.com/office/drawing/2014/main" id="{05AB575A-FE3C-4924-9C9E-E829D2470301}"/>
            </a:ext>
          </a:extLst>
        </xdr:cNvPr>
        <xdr:cNvSpPr/>
      </xdr:nvSpPr>
      <xdr:spPr>
        <a:xfrm>
          <a:off x="11747500" y="547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40259</xdr:rowOff>
    </xdr:from>
    <xdr:to>
      <xdr:col>64</xdr:col>
      <xdr:colOff>73025</xdr:colOff>
      <xdr:row>27</xdr:row>
      <xdr:rowOff>126799</xdr:rowOff>
    </xdr:to>
    <xdr:cxnSp macro="">
      <xdr:nvCxnSpPr>
        <xdr:cNvPr id="164" name="直線コネクタ 163">
          <a:extLst>
            <a:ext uri="{FF2B5EF4-FFF2-40B4-BE49-F238E27FC236}">
              <a16:creationId xmlns:a16="http://schemas.microsoft.com/office/drawing/2014/main" id="{A94F714F-8533-40B8-8961-EB9EEEE5D1AF}"/>
            </a:ext>
          </a:extLst>
        </xdr:cNvPr>
        <xdr:cNvCxnSpPr/>
      </xdr:nvCxnSpPr>
      <xdr:spPr>
        <a:xfrm flipV="1">
          <a:off x="11798300" y="5440934"/>
          <a:ext cx="7620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A49C77ED-CE42-4BC8-893A-19FFD2E96F9E}"/>
            </a:ext>
          </a:extLst>
        </xdr:cNvPr>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DC7503E9-48D9-45C5-B3DA-74F2841C7044}"/>
            </a:ext>
          </a:extLst>
        </xdr:cNvPr>
        <xdr:cNvSpPr txBox="1"/>
      </xdr:nvSpPr>
      <xdr:spPr>
        <a:xfrm>
          <a:off x="130874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BCA17CFE-549D-42D3-9ECB-616A43EAB659}"/>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525D9224-5FE5-42D1-8E92-3AF334587139}"/>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111005</xdr:rowOff>
    </xdr:from>
    <xdr:ext cx="405111" cy="259045"/>
    <xdr:sp macro="" textlink="">
      <xdr:nvSpPr>
        <xdr:cNvPr id="169" name="n_1mainValue債務償還比率">
          <a:extLst>
            <a:ext uri="{FF2B5EF4-FFF2-40B4-BE49-F238E27FC236}">
              <a16:creationId xmlns:a16="http://schemas.microsoft.com/office/drawing/2014/main" id="{E6C4DEC1-3504-4498-B651-276AEBA4C92F}"/>
            </a:ext>
          </a:extLst>
        </xdr:cNvPr>
        <xdr:cNvSpPr txBox="1"/>
      </xdr:nvSpPr>
      <xdr:spPr>
        <a:xfrm>
          <a:off x="13869044" y="516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136013</xdr:rowOff>
    </xdr:from>
    <xdr:ext cx="405111" cy="259045"/>
    <xdr:sp macro="" textlink="">
      <xdr:nvSpPr>
        <xdr:cNvPr id="170" name="n_2mainValue債務償還比率">
          <a:extLst>
            <a:ext uri="{FF2B5EF4-FFF2-40B4-BE49-F238E27FC236}">
              <a16:creationId xmlns:a16="http://schemas.microsoft.com/office/drawing/2014/main" id="{BD8C30A4-768F-4FF0-B66D-9875962EB132}"/>
            </a:ext>
          </a:extLst>
        </xdr:cNvPr>
        <xdr:cNvSpPr txBox="1"/>
      </xdr:nvSpPr>
      <xdr:spPr>
        <a:xfrm>
          <a:off x="13119744" y="519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107586</xdr:rowOff>
    </xdr:from>
    <xdr:ext cx="405111" cy="259045"/>
    <xdr:sp macro="" textlink="">
      <xdr:nvSpPr>
        <xdr:cNvPr id="171" name="n_3mainValue債務償還比率">
          <a:extLst>
            <a:ext uri="{FF2B5EF4-FFF2-40B4-BE49-F238E27FC236}">
              <a16:creationId xmlns:a16="http://schemas.microsoft.com/office/drawing/2014/main" id="{C9CA5F46-BBCA-45AA-B4B2-530A53BE6490}"/>
            </a:ext>
          </a:extLst>
        </xdr:cNvPr>
        <xdr:cNvSpPr txBox="1"/>
      </xdr:nvSpPr>
      <xdr:spPr>
        <a:xfrm>
          <a:off x="12357744" y="5165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22676</xdr:rowOff>
    </xdr:from>
    <xdr:ext cx="469744" cy="259045"/>
    <xdr:sp macro="" textlink="">
      <xdr:nvSpPr>
        <xdr:cNvPr id="172" name="n_4mainValue債務償還比率">
          <a:extLst>
            <a:ext uri="{FF2B5EF4-FFF2-40B4-BE49-F238E27FC236}">
              <a16:creationId xmlns:a16="http://schemas.microsoft.com/office/drawing/2014/main" id="{22A90A65-0E37-4CD2-82AC-78A7560D7DEC}"/>
            </a:ext>
          </a:extLst>
        </xdr:cNvPr>
        <xdr:cNvSpPr txBox="1"/>
      </xdr:nvSpPr>
      <xdr:spPr>
        <a:xfrm>
          <a:off x="11563427" y="52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F36E5F2-91BE-4296-8BCE-571706E6EAD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F175CBD-271A-4A03-92A7-ACEC1D22AE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D5AAA117-1B2B-4CAD-B7A2-FCDDD91536C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9B1A805A-7F91-4BC7-B372-7840E66DD33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20E63D3-10F0-4417-A4FD-21E4251B2CE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F1774933-2D76-44B9-BA70-83C18C471B2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D10DA5-95ED-4B98-8EA0-5B51E366C4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FE97099-67AD-4BB8-9577-F509A80A094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1A0C02-A8DD-48E4-A9AF-AD86DD3A6D8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E96A78-8005-425D-A2DA-D889CB4748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北海道月形町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DFD6B9-DFF2-4DB1-A6F3-250999C78B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DF0917-F72F-47B7-A331-6C8BBE23DE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783884-498F-448B-8CEA-4CFC22CC585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4C2E75-0038-496B-A0B1-90CC69D326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8A2A9AC-A298-4197-B806-CB4D90C7DD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F4A889-B702-4A3E-8C26-37E6DB98CAB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2,732
2,722
150.40
6,570,228
6,468,442
97,755
2,631,574
4,363,946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94BBB9-378E-4863-BA0B-870A7719426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EAA125-3A10-434F-B78A-40449FCF9D0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D8C6160-0665-4424-80EF-573859FF675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766502-42C0-4B1F-AC6E-B3CA77FB8B8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573CA6-F4B1-4AEC-85E8-DD313D51AD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5FF5286-1941-49AE-BC0E-528D7EA1803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4138CE8-D74E-4CB1-B95C-3479EF0448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FBA7F7-0788-4E80-BC48-EA5A3645BC6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C83B5B8-5963-4562-B448-C8F580B7531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4A58E2-0BAA-4547-B5ED-34D19526909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D3076A-6848-4D0E-8128-9A81E0C4A2D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6C9E5F-96E3-4542-BE10-6A219D7F29A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C48BFF-E340-4E3E-8083-2FB6B37517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6BBB75-B0DF-4882-94D9-8DFBC9321DD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1386DB-3A31-4F4C-9E76-1A32A8DC87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C51397A-7A73-4B9B-8EEB-6C190E2249A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DBF5CE-28DB-48C2-A7EA-D30D9E34CF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A351A3-E246-4452-A563-7FD09367820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3D069A9-3C90-4498-A4ED-CE0E2B43C1B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13E593-80B7-432A-8860-41C31509F75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8946DB-929A-4D35-8C59-8E376E5529B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07DF9D-FD76-42ED-8639-98176B4E34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827AEB-475E-4CC2-9D92-910A4FB527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521855-88C4-466F-AF1C-57C486638D1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29DAC65-A486-4CB0-8C39-D04B41D80DC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9F182B-5E79-46DB-91B1-D14C578A34B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531698-42C4-406E-8F6F-708DA3F3EF5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4DD599-F68B-467A-B9A4-D251B27F2E9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283DB2-0E24-4A7F-8DE3-3E55BAB197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994CA1-DBAE-4C30-A69A-4E5BF9869E6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01D504-3C60-4D13-AF8D-B369D5F9E0B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275E096-1040-4176-A4B7-71B670506ED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5E32C2D-28D3-46B0-8FEB-53BBAAFC699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5C505C9-D03A-4141-BDA6-7F6CBB27A37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D691381-421D-4201-AB8B-16031ACAB36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2841CAC-ABAD-4864-ABD7-B39E8C45D98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006D26F-9BE7-4100-B4DC-9C0749B6128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0D3A72B-F6D7-4334-98AD-56D0549ACEF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F3FDF9-3DBE-4FCA-9696-D4408E92E86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F070AF8-2697-4909-854C-CE8B880AA3C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5014342-35C3-4048-9298-B558077D65B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9F044AC-B651-4B5B-9906-2BC6A18ED8A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BA33C2C-AD0C-4EF1-B50E-F24A5FDA02B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9AD1BF2-CC18-4C28-B69B-3E47297B5BD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C1A9E6C-28D2-4B5F-BDA6-99076C4A908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E257D68E-DCF3-473B-B167-449C509CA4B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891FCDA4-E945-4A8E-A54B-AAEF7F1C8274}"/>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1839C46A-C5BD-4EAC-9BC2-D037C0A48152}"/>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19E25E47-2EC9-4AD6-AAF9-52FABD18A416}"/>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F29A5AF7-3484-44B1-89C9-74203519A28B}"/>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99E43E3-2C70-4E78-8623-AAC2A92D320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17502D13-3789-406D-B8A0-DD9E554355F8}"/>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77652923-37CB-45DD-B8ED-803FE711C3CD}"/>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AAC0E82C-1F0B-42D2-9F75-456EA92A3741}"/>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F14D4131-5F78-4D38-B625-A28C67592C33}"/>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9C5178F5-B49A-4CDE-8E9C-E980DB825069}"/>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6035431B-B0A4-41A1-B98E-709981B6B436}"/>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5F9B41-9037-40CC-93E4-F4E4F69E78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7B5C796-7A39-4D22-994A-864E8E1BDB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6EE7F85-AB23-4C87-AADB-13C6E71A0D4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39B8900-74D1-4184-BC40-E74035C62F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8683CAC-7D52-4E3F-B004-1E2F2971ECD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129903</xdr:rowOff>
    </xdr:from>
    <xdr:to>
      <xdr:col>24</xdr:col>
      <xdr:colOff>114300</xdr:colOff>
      <xdr:row>41</xdr:row>
      <xdr:rowOff>60053</xdr:rowOff>
    </xdr:to>
    <xdr:sp macro="" textlink="">
      <xdr:nvSpPr>
        <xdr:cNvPr id="74" name="楕円 73">
          <a:extLst>
            <a:ext uri="{FF2B5EF4-FFF2-40B4-BE49-F238E27FC236}">
              <a16:creationId xmlns:a16="http://schemas.microsoft.com/office/drawing/2014/main" id="{90BBEB36-C6F2-4929-934D-2407FD4FB5B1}"/>
            </a:ext>
          </a:extLst>
        </xdr:cNvPr>
        <xdr:cNvSpPr/>
      </xdr:nvSpPr>
      <xdr:spPr>
        <a:xfrm>
          <a:off x="45847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108330</xdr:rowOff>
    </xdr:from>
    <xdr:ext cx="405111" cy="259045"/>
    <xdr:sp macro="" textlink="">
      <xdr:nvSpPr>
        <xdr:cNvPr id="75" name="【道路】&#10;有形固定資産減価償却率該当値テキスト">
          <a:extLst>
            <a:ext uri="{FF2B5EF4-FFF2-40B4-BE49-F238E27FC236}">
              <a16:creationId xmlns:a16="http://schemas.microsoft.com/office/drawing/2014/main" id="{42D6A057-926C-42AD-8602-03FC86161297}"/>
            </a:ext>
          </a:extLst>
        </xdr:cNvPr>
        <xdr:cNvSpPr txBox="1"/>
      </xdr:nvSpPr>
      <xdr:spPr>
        <a:xfrm>
          <a:off x="4673600"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129903</xdr:rowOff>
    </xdr:from>
    <xdr:to>
      <xdr:col>20</xdr:col>
      <xdr:colOff>38100</xdr:colOff>
      <xdr:row>41</xdr:row>
      <xdr:rowOff>60053</xdr:rowOff>
    </xdr:to>
    <xdr:sp macro="" textlink="">
      <xdr:nvSpPr>
        <xdr:cNvPr id="76" name="楕円 75">
          <a:extLst>
            <a:ext uri="{FF2B5EF4-FFF2-40B4-BE49-F238E27FC236}">
              <a16:creationId xmlns:a16="http://schemas.microsoft.com/office/drawing/2014/main" id="{7F6832B2-3568-4E7D-8D72-0E48E1B2673C}"/>
            </a:ext>
          </a:extLst>
        </xdr:cNvPr>
        <xdr:cNvSpPr/>
      </xdr:nvSpPr>
      <xdr:spPr>
        <a:xfrm>
          <a:off x="3746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9253</xdr:rowOff>
    </xdr:from>
    <xdr:to>
      <xdr:col>24</xdr:col>
      <xdr:colOff>63500</xdr:colOff>
      <xdr:row>41</xdr:row>
      <xdr:rowOff>9253</xdr:rowOff>
    </xdr:to>
    <xdr:cxnSp macro="">
      <xdr:nvCxnSpPr>
        <xdr:cNvPr id="77" name="直線コネクタ 76">
          <a:extLst>
            <a:ext uri="{FF2B5EF4-FFF2-40B4-BE49-F238E27FC236}">
              <a16:creationId xmlns:a16="http://schemas.microsoft.com/office/drawing/2014/main" id="{7628F2CF-BFCE-46F0-9659-C5F7F1B67B85}"/>
            </a:ext>
          </a:extLst>
        </xdr:cNvPr>
        <xdr:cNvCxnSpPr/>
      </xdr:nvCxnSpPr>
      <xdr:spPr>
        <a:xfrm>
          <a:off x="3797300" y="70387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129903</xdr:rowOff>
    </xdr:from>
    <xdr:to>
      <xdr:col>15</xdr:col>
      <xdr:colOff>101600</xdr:colOff>
      <xdr:row>41</xdr:row>
      <xdr:rowOff>60053</xdr:rowOff>
    </xdr:to>
    <xdr:sp macro="" textlink="">
      <xdr:nvSpPr>
        <xdr:cNvPr id="78" name="楕円 77">
          <a:extLst>
            <a:ext uri="{FF2B5EF4-FFF2-40B4-BE49-F238E27FC236}">
              <a16:creationId xmlns:a16="http://schemas.microsoft.com/office/drawing/2014/main" id="{EB25A414-FB9B-466A-9538-4784C06D5615}"/>
            </a:ext>
          </a:extLst>
        </xdr:cNvPr>
        <xdr:cNvSpPr/>
      </xdr:nvSpPr>
      <xdr:spPr>
        <a:xfrm>
          <a:off x="2857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9253</xdr:rowOff>
    </xdr:from>
    <xdr:to>
      <xdr:col>19</xdr:col>
      <xdr:colOff>177800</xdr:colOff>
      <xdr:row>41</xdr:row>
      <xdr:rowOff>9253</xdr:rowOff>
    </xdr:to>
    <xdr:cxnSp macro="">
      <xdr:nvCxnSpPr>
        <xdr:cNvPr id="79" name="直線コネクタ 78">
          <a:extLst>
            <a:ext uri="{FF2B5EF4-FFF2-40B4-BE49-F238E27FC236}">
              <a16:creationId xmlns:a16="http://schemas.microsoft.com/office/drawing/2014/main" id="{DE5F41C0-2937-4C12-BC44-A11108C3C744}"/>
            </a:ext>
          </a:extLst>
        </xdr:cNvPr>
        <xdr:cNvCxnSpPr/>
      </xdr:nvCxnSpPr>
      <xdr:spPr>
        <a:xfrm>
          <a:off x="2908300" y="70387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97246</xdr:rowOff>
    </xdr:from>
    <xdr:to>
      <xdr:col>10</xdr:col>
      <xdr:colOff>165100</xdr:colOff>
      <xdr:row>41</xdr:row>
      <xdr:rowOff>27396</xdr:rowOff>
    </xdr:to>
    <xdr:sp macro="" textlink="">
      <xdr:nvSpPr>
        <xdr:cNvPr id="80" name="楕円 79">
          <a:extLst>
            <a:ext uri="{FF2B5EF4-FFF2-40B4-BE49-F238E27FC236}">
              <a16:creationId xmlns:a16="http://schemas.microsoft.com/office/drawing/2014/main" id="{3ACB52A1-5A4E-44EA-8767-7FA005F5027A}"/>
            </a:ext>
          </a:extLst>
        </xdr:cNvPr>
        <xdr:cNvSpPr/>
      </xdr:nvSpPr>
      <xdr:spPr>
        <a:xfrm>
          <a:off x="1968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148046</xdr:rowOff>
    </xdr:from>
    <xdr:to>
      <xdr:col>15</xdr:col>
      <xdr:colOff>50800</xdr:colOff>
      <xdr:row>41</xdr:row>
      <xdr:rowOff>9253</xdr:rowOff>
    </xdr:to>
    <xdr:cxnSp macro="">
      <xdr:nvCxnSpPr>
        <xdr:cNvPr id="81" name="直線コネクタ 80">
          <a:extLst>
            <a:ext uri="{FF2B5EF4-FFF2-40B4-BE49-F238E27FC236}">
              <a16:creationId xmlns:a16="http://schemas.microsoft.com/office/drawing/2014/main" id="{F74D7082-26B2-46E1-AAD6-F7E1FC76A01C}"/>
            </a:ext>
          </a:extLst>
        </xdr:cNvPr>
        <xdr:cNvCxnSpPr/>
      </xdr:nvCxnSpPr>
      <xdr:spPr>
        <a:xfrm>
          <a:off x="2019300" y="700604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67854</xdr:rowOff>
    </xdr:from>
    <xdr:to>
      <xdr:col>6</xdr:col>
      <xdr:colOff>38100</xdr:colOff>
      <xdr:row>40</xdr:row>
      <xdr:rowOff>169454</xdr:rowOff>
    </xdr:to>
    <xdr:sp macro="" textlink="">
      <xdr:nvSpPr>
        <xdr:cNvPr id="82" name="楕円 81">
          <a:extLst>
            <a:ext uri="{FF2B5EF4-FFF2-40B4-BE49-F238E27FC236}">
              <a16:creationId xmlns:a16="http://schemas.microsoft.com/office/drawing/2014/main" id="{1B4568A6-4E27-42ED-A5C2-F1DEBA9E372B}"/>
            </a:ext>
          </a:extLst>
        </xdr:cNvPr>
        <xdr:cNvSpPr/>
      </xdr:nvSpPr>
      <xdr:spPr>
        <a:xfrm>
          <a:off x="1079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118654</xdr:rowOff>
    </xdr:from>
    <xdr:to>
      <xdr:col>10</xdr:col>
      <xdr:colOff>114300</xdr:colOff>
      <xdr:row>40</xdr:row>
      <xdr:rowOff>148046</xdr:rowOff>
    </xdr:to>
    <xdr:cxnSp macro="">
      <xdr:nvCxnSpPr>
        <xdr:cNvPr id="83" name="直線コネクタ 82">
          <a:extLst>
            <a:ext uri="{FF2B5EF4-FFF2-40B4-BE49-F238E27FC236}">
              <a16:creationId xmlns:a16="http://schemas.microsoft.com/office/drawing/2014/main" id="{FDF70C4F-CD38-474D-87B7-38695C7FE311}"/>
            </a:ext>
          </a:extLst>
        </xdr:cNvPr>
        <xdr:cNvCxnSpPr/>
      </xdr:nvCxnSpPr>
      <xdr:spPr>
        <a:xfrm>
          <a:off x="1130300" y="69766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F83BCBD2-B1BD-43B3-8C6B-07425DB3F7A4}"/>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A87F7B09-5CF7-4784-8269-9872C4745655}"/>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1A8ECC23-9929-43F8-A91A-0DBA55D9B299}"/>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1947F6BD-CAB7-404E-B647-01A1EC351145}"/>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51180</xdr:rowOff>
    </xdr:from>
    <xdr:ext cx="405111" cy="259045"/>
    <xdr:sp macro="" textlink="">
      <xdr:nvSpPr>
        <xdr:cNvPr id="88" name="n_1mainValue【道路】&#10;有形固定資産減価償却率">
          <a:extLst>
            <a:ext uri="{FF2B5EF4-FFF2-40B4-BE49-F238E27FC236}">
              <a16:creationId xmlns:a16="http://schemas.microsoft.com/office/drawing/2014/main" id="{9F0DAA99-9322-4219-86CF-9E20D4CE5BD7}"/>
            </a:ext>
          </a:extLst>
        </xdr:cNvPr>
        <xdr:cNvSpPr txBox="1"/>
      </xdr:nvSpPr>
      <xdr:spPr>
        <a:xfrm>
          <a:off x="35820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51180</xdr:rowOff>
    </xdr:from>
    <xdr:ext cx="405111" cy="259045"/>
    <xdr:sp macro="" textlink="">
      <xdr:nvSpPr>
        <xdr:cNvPr id="89" name="n_2mainValue【道路】&#10;有形固定資産減価償却率">
          <a:extLst>
            <a:ext uri="{FF2B5EF4-FFF2-40B4-BE49-F238E27FC236}">
              <a16:creationId xmlns:a16="http://schemas.microsoft.com/office/drawing/2014/main" id="{74F53986-033E-4A54-8DF8-7F93C22736E9}"/>
            </a:ext>
          </a:extLst>
        </xdr:cNvPr>
        <xdr:cNvSpPr txBox="1"/>
      </xdr:nvSpPr>
      <xdr:spPr>
        <a:xfrm>
          <a:off x="2705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18523</xdr:rowOff>
    </xdr:from>
    <xdr:ext cx="405111" cy="259045"/>
    <xdr:sp macro="" textlink="">
      <xdr:nvSpPr>
        <xdr:cNvPr id="90" name="n_3mainValue【道路】&#10;有形固定資産減価償却率">
          <a:extLst>
            <a:ext uri="{FF2B5EF4-FFF2-40B4-BE49-F238E27FC236}">
              <a16:creationId xmlns:a16="http://schemas.microsoft.com/office/drawing/2014/main" id="{CDA0BF87-BDA0-4C05-819B-B099964A50DD}"/>
            </a:ext>
          </a:extLst>
        </xdr:cNvPr>
        <xdr:cNvSpPr txBox="1"/>
      </xdr:nvSpPr>
      <xdr:spPr>
        <a:xfrm>
          <a:off x="1816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160581</xdr:rowOff>
    </xdr:from>
    <xdr:ext cx="405111" cy="259045"/>
    <xdr:sp macro="" textlink="">
      <xdr:nvSpPr>
        <xdr:cNvPr id="91" name="n_4mainValue【道路】&#10;有形固定資産減価償却率">
          <a:extLst>
            <a:ext uri="{FF2B5EF4-FFF2-40B4-BE49-F238E27FC236}">
              <a16:creationId xmlns:a16="http://schemas.microsoft.com/office/drawing/2014/main" id="{7D487C8D-0755-4DEE-9D8F-1BAA16345790}"/>
            </a:ext>
          </a:extLst>
        </xdr:cNvPr>
        <xdr:cNvSpPr txBox="1"/>
      </xdr:nvSpPr>
      <xdr:spPr>
        <a:xfrm>
          <a:off x="927744"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6F69882-B323-4311-B7A1-90A48B2E51F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12DD9E4-2BA2-42C6-8A02-A32E44B91C1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4486769-8A21-40F9-9BBF-90F708A0DC5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DCE624B-1C73-429A-B9AB-D21CB695AE0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D70A26F-0982-4921-BB85-D24D46662F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DDA6B18-DE37-4F12-9C85-E8EF15BDAB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1A656F0-224A-4935-A980-AEF1BC07E05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45A0770-9FBE-4FE5-9435-16CAA4CDAE9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5C13C910-7F96-4E4D-A0A4-491366B21E1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7E6910F-1C26-4CFA-9498-B2CA3751A9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79B7302-362D-4288-BCB2-E07141F76CE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4BED07E-2FBA-4C68-8903-77C5ABAD878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7170314-36BB-4571-901B-BDD503ACBA8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6BEAC0AA-98AF-4647-94B0-33AB6CACE65A}"/>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87EDE92-6CA0-417C-B530-1798032FE49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73016D63-ACCD-43F7-890B-786B1006FAE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66A8AE6-0259-4773-A02D-579865A20E1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B2420A84-F2C9-4B9C-8C07-D001E6548B6C}"/>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AD81D31-8DE2-4095-8F0B-EC1E61E909A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EBA46027-F90C-4D39-AA04-692C4D206B4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D8741DF8-D528-4C9E-B051-89A495EA00D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641218B-0669-4FAE-BFD4-B35FA75890DB}"/>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441489F5-EDAA-4DDE-98C5-E3F7DF84911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7E22C0B2-8D12-4997-8593-E96FA3986198}"/>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8607B982-1762-45BC-B997-F1E0F0C7C736}"/>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CA415E02-B496-4708-8504-64DE4E56DD9E}"/>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AA36860A-2EA6-4A73-AC1C-5F615AD07EC4}"/>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5E75BDC8-67F8-499B-9DD1-59B1AEA611DE}"/>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98E6BF5A-2AF4-47B7-9860-BD0568DC4D15}"/>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322AF40B-EE4F-47E9-A074-357419EB508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C3124701-1F81-47B9-BCDA-D32A4E6BFA36}"/>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75E59214-466D-4BAA-AC18-37364C06BE8D}"/>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DE8EA42-E6B5-4F95-BC8E-2A7E7E708D5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C212B64-826B-4D4F-80C6-8C692E80B2E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E11809-2592-4D8F-B964-F2353CE7A0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7A6173C-8C8C-4B06-9648-02EFDB864CB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5DA007-6EAD-4B04-A44A-31864BF28DB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72496</xdr:rowOff>
    </xdr:from>
    <xdr:to>
      <xdr:col>55</xdr:col>
      <xdr:colOff>50800</xdr:colOff>
      <xdr:row>41</xdr:row>
      <xdr:rowOff>2646</xdr:rowOff>
    </xdr:to>
    <xdr:sp macro="" textlink="">
      <xdr:nvSpPr>
        <xdr:cNvPr id="129" name="楕円 128">
          <a:extLst>
            <a:ext uri="{FF2B5EF4-FFF2-40B4-BE49-F238E27FC236}">
              <a16:creationId xmlns:a16="http://schemas.microsoft.com/office/drawing/2014/main" id="{FE708F8A-B463-4605-8647-06FE05C9BA0E}"/>
            </a:ext>
          </a:extLst>
        </xdr:cNvPr>
        <xdr:cNvSpPr/>
      </xdr:nvSpPr>
      <xdr:spPr>
        <a:xfrm>
          <a:off x="10426700" y="693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50923</xdr:rowOff>
    </xdr:from>
    <xdr:ext cx="534377" cy="259045"/>
    <xdr:sp macro="" textlink="">
      <xdr:nvSpPr>
        <xdr:cNvPr id="130" name="【道路】&#10;一人当たり延長該当値テキスト">
          <a:extLst>
            <a:ext uri="{FF2B5EF4-FFF2-40B4-BE49-F238E27FC236}">
              <a16:creationId xmlns:a16="http://schemas.microsoft.com/office/drawing/2014/main" id="{BCFF46A7-5E3A-429D-BE64-BF82ABDB1435}"/>
            </a:ext>
          </a:extLst>
        </xdr:cNvPr>
        <xdr:cNvSpPr txBox="1"/>
      </xdr:nvSpPr>
      <xdr:spPr>
        <a:xfrm>
          <a:off x="10515600" y="690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78222</xdr:rowOff>
    </xdr:from>
    <xdr:to>
      <xdr:col>50</xdr:col>
      <xdr:colOff>165100</xdr:colOff>
      <xdr:row>41</xdr:row>
      <xdr:rowOff>8372</xdr:rowOff>
    </xdr:to>
    <xdr:sp macro="" textlink="">
      <xdr:nvSpPr>
        <xdr:cNvPr id="131" name="楕円 130">
          <a:extLst>
            <a:ext uri="{FF2B5EF4-FFF2-40B4-BE49-F238E27FC236}">
              <a16:creationId xmlns:a16="http://schemas.microsoft.com/office/drawing/2014/main" id="{662675CE-C9DD-4F50-8263-515FE247753B}"/>
            </a:ext>
          </a:extLst>
        </xdr:cNvPr>
        <xdr:cNvSpPr/>
      </xdr:nvSpPr>
      <xdr:spPr>
        <a:xfrm>
          <a:off x="9588500" y="693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123296</xdr:rowOff>
    </xdr:from>
    <xdr:to>
      <xdr:col>55</xdr:col>
      <xdr:colOff>0</xdr:colOff>
      <xdr:row>40</xdr:row>
      <xdr:rowOff>129022</xdr:rowOff>
    </xdr:to>
    <xdr:cxnSp macro="">
      <xdr:nvCxnSpPr>
        <xdr:cNvPr id="132" name="直線コネクタ 131">
          <a:extLst>
            <a:ext uri="{FF2B5EF4-FFF2-40B4-BE49-F238E27FC236}">
              <a16:creationId xmlns:a16="http://schemas.microsoft.com/office/drawing/2014/main" id="{3244906C-45CC-491C-9B41-EB9CE53D5150}"/>
            </a:ext>
          </a:extLst>
        </xdr:cNvPr>
        <xdr:cNvCxnSpPr/>
      </xdr:nvCxnSpPr>
      <xdr:spPr>
        <a:xfrm flipV="1">
          <a:off x="9639300" y="6981296"/>
          <a:ext cx="838200" cy="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80861</xdr:rowOff>
    </xdr:from>
    <xdr:to>
      <xdr:col>46</xdr:col>
      <xdr:colOff>38100</xdr:colOff>
      <xdr:row>41</xdr:row>
      <xdr:rowOff>11011</xdr:rowOff>
    </xdr:to>
    <xdr:sp macro="" textlink="">
      <xdr:nvSpPr>
        <xdr:cNvPr id="133" name="楕円 132">
          <a:extLst>
            <a:ext uri="{FF2B5EF4-FFF2-40B4-BE49-F238E27FC236}">
              <a16:creationId xmlns:a16="http://schemas.microsoft.com/office/drawing/2014/main" id="{A7CCD544-D528-45DE-A186-3C32F3EB813C}"/>
            </a:ext>
          </a:extLst>
        </xdr:cNvPr>
        <xdr:cNvSpPr/>
      </xdr:nvSpPr>
      <xdr:spPr>
        <a:xfrm>
          <a:off x="8699500" y="69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129022</xdr:rowOff>
    </xdr:from>
    <xdr:to>
      <xdr:col>50</xdr:col>
      <xdr:colOff>114300</xdr:colOff>
      <xdr:row>40</xdr:row>
      <xdr:rowOff>131661</xdr:rowOff>
    </xdr:to>
    <xdr:cxnSp macro="">
      <xdr:nvCxnSpPr>
        <xdr:cNvPr id="134" name="直線コネクタ 133">
          <a:extLst>
            <a:ext uri="{FF2B5EF4-FFF2-40B4-BE49-F238E27FC236}">
              <a16:creationId xmlns:a16="http://schemas.microsoft.com/office/drawing/2014/main" id="{032478DF-6068-4F6E-8825-3E5A65D0EC71}"/>
            </a:ext>
          </a:extLst>
        </xdr:cNvPr>
        <xdr:cNvCxnSpPr/>
      </xdr:nvCxnSpPr>
      <xdr:spPr>
        <a:xfrm flipV="1">
          <a:off x="8750300" y="6987022"/>
          <a:ext cx="889000" cy="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86194</xdr:rowOff>
    </xdr:from>
    <xdr:to>
      <xdr:col>41</xdr:col>
      <xdr:colOff>101600</xdr:colOff>
      <xdr:row>41</xdr:row>
      <xdr:rowOff>16344</xdr:rowOff>
    </xdr:to>
    <xdr:sp macro="" textlink="">
      <xdr:nvSpPr>
        <xdr:cNvPr id="135" name="楕円 134">
          <a:extLst>
            <a:ext uri="{FF2B5EF4-FFF2-40B4-BE49-F238E27FC236}">
              <a16:creationId xmlns:a16="http://schemas.microsoft.com/office/drawing/2014/main" id="{D52CD41B-A213-4109-BE9A-FBDC9873E276}"/>
            </a:ext>
          </a:extLst>
        </xdr:cNvPr>
        <xdr:cNvSpPr/>
      </xdr:nvSpPr>
      <xdr:spPr>
        <a:xfrm>
          <a:off x="7810500" y="694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131661</xdr:rowOff>
    </xdr:from>
    <xdr:to>
      <xdr:col>45</xdr:col>
      <xdr:colOff>177800</xdr:colOff>
      <xdr:row>40</xdr:row>
      <xdr:rowOff>136994</xdr:rowOff>
    </xdr:to>
    <xdr:cxnSp macro="">
      <xdr:nvCxnSpPr>
        <xdr:cNvPr id="136" name="直線コネクタ 135">
          <a:extLst>
            <a:ext uri="{FF2B5EF4-FFF2-40B4-BE49-F238E27FC236}">
              <a16:creationId xmlns:a16="http://schemas.microsoft.com/office/drawing/2014/main" id="{905499FA-703A-400B-BC44-407727A20A55}"/>
            </a:ext>
          </a:extLst>
        </xdr:cNvPr>
        <xdr:cNvCxnSpPr/>
      </xdr:nvCxnSpPr>
      <xdr:spPr>
        <a:xfrm flipV="1">
          <a:off x="7861300" y="6989661"/>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93004</xdr:rowOff>
    </xdr:from>
    <xdr:to>
      <xdr:col>36</xdr:col>
      <xdr:colOff>165100</xdr:colOff>
      <xdr:row>41</xdr:row>
      <xdr:rowOff>23154</xdr:rowOff>
    </xdr:to>
    <xdr:sp macro="" textlink="">
      <xdr:nvSpPr>
        <xdr:cNvPr id="137" name="楕円 136">
          <a:extLst>
            <a:ext uri="{FF2B5EF4-FFF2-40B4-BE49-F238E27FC236}">
              <a16:creationId xmlns:a16="http://schemas.microsoft.com/office/drawing/2014/main" id="{5899B5B4-98AD-4E66-9A08-90386C42C417}"/>
            </a:ext>
          </a:extLst>
        </xdr:cNvPr>
        <xdr:cNvSpPr/>
      </xdr:nvSpPr>
      <xdr:spPr>
        <a:xfrm>
          <a:off x="6921500" y="695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136994</xdr:rowOff>
    </xdr:from>
    <xdr:to>
      <xdr:col>41</xdr:col>
      <xdr:colOff>50800</xdr:colOff>
      <xdr:row>40</xdr:row>
      <xdr:rowOff>143804</xdr:rowOff>
    </xdr:to>
    <xdr:cxnSp macro="">
      <xdr:nvCxnSpPr>
        <xdr:cNvPr id="138" name="直線コネクタ 137">
          <a:extLst>
            <a:ext uri="{FF2B5EF4-FFF2-40B4-BE49-F238E27FC236}">
              <a16:creationId xmlns:a16="http://schemas.microsoft.com/office/drawing/2014/main" id="{68EED338-F87F-4873-9481-647A324CFA15}"/>
            </a:ext>
          </a:extLst>
        </xdr:cNvPr>
        <xdr:cNvCxnSpPr/>
      </xdr:nvCxnSpPr>
      <xdr:spPr>
        <a:xfrm flipV="1">
          <a:off x="6972300" y="6994994"/>
          <a:ext cx="889000" cy="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F05B56D3-9601-4791-92FA-C21E7B3C338B}"/>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254019A0-D631-4E3D-A28A-B77AF7218296}"/>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EF9828B8-81D7-4279-ADFF-F961730EB0BA}"/>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D360B935-AAC2-404E-97FB-451FD094BCE9}"/>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170949</xdr:rowOff>
    </xdr:from>
    <xdr:ext cx="534377" cy="259045"/>
    <xdr:sp macro="" textlink="">
      <xdr:nvSpPr>
        <xdr:cNvPr id="143" name="n_1mainValue【道路】&#10;一人当たり延長">
          <a:extLst>
            <a:ext uri="{FF2B5EF4-FFF2-40B4-BE49-F238E27FC236}">
              <a16:creationId xmlns:a16="http://schemas.microsoft.com/office/drawing/2014/main" id="{518A1D87-1884-49B1-BDBF-12E6C69957D3}"/>
            </a:ext>
          </a:extLst>
        </xdr:cNvPr>
        <xdr:cNvSpPr txBox="1"/>
      </xdr:nvSpPr>
      <xdr:spPr>
        <a:xfrm>
          <a:off x="9359411" y="702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2138</xdr:rowOff>
    </xdr:from>
    <xdr:ext cx="534377" cy="259045"/>
    <xdr:sp macro="" textlink="">
      <xdr:nvSpPr>
        <xdr:cNvPr id="144" name="n_2mainValue【道路】&#10;一人当たり延長">
          <a:extLst>
            <a:ext uri="{FF2B5EF4-FFF2-40B4-BE49-F238E27FC236}">
              <a16:creationId xmlns:a16="http://schemas.microsoft.com/office/drawing/2014/main" id="{C392BD08-1DF3-424D-924F-7F56BCE225F2}"/>
            </a:ext>
          </a:extLst>
        </xdr:cNvPr>
        <xdr:cNvSpPr txBox="1"/>
      </xdr:nvSpPr>
      <xdr:spPr>
        <a:xfrm>
          <a:off x="8483111" y="703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7471</xdr:rowOff>
    </xdr:from>
    <xdr:ext cx="534377" cy="259045"/>
    <xdr:sp macro="" textlink="">
      <xdr:nvSpPr>
        <xdr:cNvPr id="145" name="n_3mainValue【道路】&#10;一人当たり延長">
          <a:extLst>
            <a:ext uri="{FF2B5EF4-FFF2-40B4-BE49-F238E27FC236}">
              <a16:creationId xmlns:a16="http://schemas.microsoft.com/office/drawing/2014/main" id="{0518FE86-053E-4E79-9997-BBF3DF0EBD76}"/>
            </a:ext>
          </a:extLst>
        </xdr:cNvPr>
        <xdr:cNvSpPr txBox="1"/>
      </xdr:nvSpPr>
      <xdr:spPr>
        <a:xfrm>
          <a:off x="7594111" y="703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14281</xdr:rowOff>
    </xdr:from>
    <xdr:ext cx="534377" cy="259045"/>
    <xdr:sp macro="" textlink="">
      <xdr:nvSpPr>
        <xdr:cNvPr id="146" name="n_4mainValue【道路】&#10;一人当たり延長">
          <a:extLst>
            <a:ext uri="{FF2B5EF4-FFF2-40B4-BE49-F238E27FC236}">
              <a16:creationId xmlns:a16="http://schemas.microsoft.com/office/drawing/2014/main" id="{97E981EB-421E-474D-B511-2750ACCA076A}"/>
            </a:ext>
          </a:extLst>
        </xdr:cNvPr>
        <xdr:cNvSpPr txBox="1"/>
      </xdr:nvSpPr>
      <xdr:spPr>
        <a:xfrm>
          <a:off x="6705111" y="704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EB762B7-0319-443A-8AFB-805CA0FBC1B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77DB094-580F-4FA5-813D-A07F1D850FF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7F68157-64DD-43F1-AB5B-67EAAD5FC6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D49AE35-14FC-44F4-B3A8-E6B187B248D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0ACA548-2220-4DE1-B818-708AD35BED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6B5F31E-D1A2-40B5-A688-318C3834AE5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1DC654F-E61E-4DC6-B875-0E908211FCD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E74563F-73C5-44EA-B1D8-902A41E073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6B37982-833B-4766-B28F-8FA71A1CD9E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38724D4-B85C-40F4-A05E-23280608D5C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C75F1BC-4A6E-455D-AB25-0A79340E837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969FD17-559E-45DA-9D03-3206F63E353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3FBBCE57-CECF-4A59-8D0D-7738AE0B98D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BA641BD-249D-4610-8B51-E617475D9FC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F358618-785B-4D8E-B617-8B721A1989C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8A1A93B9-87BC-47FC-95F5-681B11FFABD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65669FD1-79EF-47BC-9EB5-A57F3446B9C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69FA9808-7E9D-4E24-8742-6650671236C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948C7207-A511-4B97-AC83-99D8A0EDF12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91A423A-511F-4696-A296-FE1ED415F98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9A5FCA31-52A8-483D-9520-C6B23E30A0B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928E6582-20CF-44F0-8509-3114B02ECAD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489579CD-777C-4778-9041-7E2D201BF66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38BEE96-AB39-4B02-9281-7B8679B1B1F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1FEF8D4-0DEA-4120-85A8-7FCB3B2CAB1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49ED8AAB-25E2-4B59-B44C-44976059082D}"/>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7142965-CF69-4967-9516-D7ABD2857B9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5879E86C-A225-4AF3-B0D0-8DC4392390C9}"/>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410E508-DCDE-4F14-B1E1-51A9ACC424CB}"/>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D3341E1C-3E37-4D6F-9B06-AB559E579F42}"/>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8848137-B5DA-4468-8BED-7565ECAC79BD}"/>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AFE3BE91-DD00-4BFD-9110-7C272C1B3C88}"/>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DA3C401-6B6A-4879-965E-772C33EBDBDD}"/>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8FC91CB-9809-4ED0-9C7A-69EAFF433AAF}"/>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28F60812-C33B-4B4D-A845-CF5379B0BD35}"/>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7653DAB2-358A-45B6-83A9-B76557D1CA97}"/>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79DEBF-08F5-45C5-8062-F8AB6130E1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C132FC4-B034-40AE-B6F5-D21A0A68DC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C743DB-7EC2-4112-A4C4-F2D402BE610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E111857-682D-4E86-8CAA-35DFEA7AC17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E55D558-0AE3-473E-99AD-98309946201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53703</xdr:rowOff>
    </xdr:from>
    <xdr:to>
      <xdr:col>24</xdr:col>
      <xdr:colOff>114300</xdr:colOff>
      <xdr:row>60</xdr:row>
      <xdr:rowOff>155303</xdr:rowOff>
    </xdr:to>
    <xdr:sp macro="" textlink="">
      <xdr:nvSpPr>
        <xdr:cNvPr id="188" name="楕円 187">
          <a:extLst>
            <a:ext uri="{FF2B5EF4-FFF2-40B4-BE49-F238E27FC236}">
              <a16:creationId xmlns:a16="http://schemas.microsoft.com/office/drawing/2014/main" id="{78D094FD-1181-4295-8032-3049E49CFCCE}"/>
            </a:ext>
          </a:extLst>
        </xdr:cNvPr>
        <xdr:cNvSpPr/>
      </xdr:nvSpPr>
      <xdr:spPr>
        <a:xfrm>
          <a:off x="45847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76580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4ADC625-0903-4C23-BE36-CEB8EB1EA38D}"/>
            </a:ext>
          </a:extLst>
        </xdr:cNvPr>
        <xdr:cNvSpPr txBox="1"/>
      </xdr:nvSpPr>
      <xdr:spPr>
        <a:xfrm>
          <a:off x="4673600" y="10192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53703</xdr:rowOff>
    </xdr:from>
    <xdr:to>
      <xdr:col>20</xdr:col>
      <xdr:colOff>38100</xdr:colOff>
      <xdr:row>60</xdr:row>
      <xdr:rowOff>155303</xdr:rowOff>
    </xdr:to>
    <xdr:sp macro="" textlink="">
      <xdr:nvSpPr>
        <xdr:cNvPr id="190" name="楕円 189">
          <a:extLst>
            <a:ext uri="{FF2B5EF4-FFF2-40B4-BE49-F238E27FC236}">
              <a16:creationId xmlns:a16="http://schemas.microsoft.com/office/drawing/2014/main" id="{3ED7DB6C-2BAF-4F2B-99BB-D2F84F05E244}"/>
            </a:ext>
          </a:extLst>
        </xdr:cNvPr>
        <xdr:cNvSpPr/>
      </xdr:nvSpPr>
      <xdr:spPr>
        <a:xfrm>
          <a:off x="3746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104503</xdr:rowOff>
    </xdr:from>
    <xdr:to>
      <xdr:col>24</xdr:col>
      <xdr:colOff>63500</xdr:colOff>
      <xdr:row>60</xdr:row>
      <xdr:rowOff>104503</xdr:rowOff>
    </xdr:to>
    <xdr:cxnSp macro="">
      <xdr:nvCxnSpPr>
        <xdr:cNvPr id="191" name="直線コネクタ 190">
          <a:extLst>
            <a:ext uri="{FF2B5EF4-FFF2-40B4-BE49-F238E27FC236}">
              <a16:creationId xmlns:a16="http://schemas.microsoft.com/office/drawing/2014/main" id="{BFB0459B-1645-46A5-B499-A6E8DC66C306}"/>
            </a:ext>
          </a:extLst>
        </xdr:cNvPr>
        <xdr:cNvCxnSpPr/>
      </xdr:nvCxnSpPr>
      <xdr:spPr>
        <a:xfrm>
          <a:off x="3797300" y="103915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53703</xdr:rowOff>
    </xdr:from>
    <xdr:to>
      <xdr:col>15</xdr:col>
      <xdr:colOff>101600</xdr:colOff>
      <xdr:row>60</xdr:row>
      <xdr:rowOff>155303</xdr:rowOff>
    </xdr:to>
    <xdr:sp macro="" textlink="">
      <xdr:nvSpPr>
        <xdr:cNvPr id="192" name="楕円 191">
          <a:extLst>
            <a:ext uri="{FF2B5EF4-FFF2-40B4-BE49-F238E27FC236}">
              <a16:creationId xmlns:a16="http://schemas.microsoft.com/office/drawing/2014/main" id="{7E1CA1BC-04F1-4193-AA8A-7343DD367C43}"/>
            </a:ext>
          </a:extLst>
        </xdr:cNvPr>
        <xdr:cNvSpPr/>
      </xdr:nvSpPr>
      <xdr:spPr>
        <a:xfrm>
          <a:off x="2857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104503</xdr:rowOff>
    </xdr:from>
    <xdr:to>
      <xdr:col>19</xdr:col>
      <xdr:colOff>177800</xdr:colOff>
      <xdr:row>60</xdr:row>
      <xdr:rowOff>104503</xdr:rowOff>
    </xdr:to>
    <xdr:cxnSp macro="">
      <xdr:nvCxnSpPr>
        <xdr:cNvPr id="193" name="直線コネクタ 192">
          <a:extLst>
            <a:ext uri="{FF2B5EF4-FFF2-40B4-BE49-F238E27FC236}">
              <a16:creationId xmlns:a16="http://schemas.microsoft.com/office/drawing/2014/main" id="{1CE64DAC-1069-4039-92E8-9811C0120FF8}"/>
            </a:ext>
          </a:extLst>
        </xdr:cNvPr>
        <xdr:cNvCxnSpPr/>
      </xdr:nvCxnSpPr>
      <xdr:spPr>
        <a:xfrm>
          <a:off x="2908300" y="103915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25944</xdr:rowOff>
    </xdr:from>
    <xdr:to>
      <xdr:col>10</xdr:col>
      <xdr:colOff>165100</xdr:colOff>
      <xdr:row>60</xdr:row>
      <xdr:rowOff>127544</xdr:rowOff>
    </xdr:to>
    <xdr:sp macro="" textlink="">
      <xdr:nvSpPr>
        <xdr:cNvPr id="194" name="楕円 193">
          <a:extLst>
            <a:ext uri="{FF2B5EF4-FFF2-40B4-BE49-F238E27FC236}">
              <a16:creationId xmlns:a16="http://schemas.microsoft.com/office/drawing/2014/main" id="{51B09916-020B-4748-901C-FFA4F8D5CDDE}"/>
            </a:ext>
          </a:extLst>
        </xdr:cNvPr>
        <xdr:cNvSpPr/>
      </xdr:nvSpPr>
      <xdr:spPr>
        <a:xfrm>
          <a:off x="1968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76744</xdr:rowOff>
    </xdr:from>
    <xdr:to>
      <xdr:col>15</xdr:col>
      <xdr:colOff>50800</xdr:colOff>
      <xdr:row>60</xdr:row>
      <xdr:rowOff>104503</xdr:rowOff>
    </xdr:to>
    <xdr:cxnSp macro="">
      <xdr:nvCxnSpPr>
        <xdr:cNvPr id="195" name="直線コネクタ 194">
          <a:extLst>
            <a:ext uri="{FF2B5EF4-FFF2-40B4-BE49-F238E27FC236}">
              <a16:creationId xmlns:a16="http://schemas.microsoft.com/office/drawing/2014/main" id="{F4AB5665-9967-4260-8654-636267D66C43}"/>
            </a:ext>
          </a:extLst>
        </xdr:cNvPr>
        <xdr:cNvCxnSpPr/>
      </xdr:nvCxnSpPr>
      <xdr:spPr>
        <a:xfrm>
          <a:off x="2019300" y="103637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6" name="楕円 195">
          <a:extLst>
            <a:ext uri="{FF2B5EF4-FFF2-40B4-BE49-F238E27FC236}">
              <a16:creationId xmlns:a16="http://schemas.microsoft.com/office/drawing/2014/main" id="{8F3685F0-1EC6-41E6-A6D3-61AA020F511E}"/>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76744</xdr:rowOff>
    </xdr:from>
    <xdr:to>
      <xdr:col>10</xdr:col>
      <xdr:colOff>114300</xdr:colOff>
      <xdr:row>60</xdr:row>
      <xdr:rowOff>102870</xdr:rowOff>
    </xdr:to>
    <xdr:cxnSp macro="">
      <xdr:nvCxnSpPr>
        <xdr:cNvPr id="197" name="直線コネクタ 196">
          <a:extLst>
            <a:ext uri="{FF2B5EF4-FFF2-40B4-BE49-F238E27FC236}">
              <a16:creationId xmlns:a16="http://schemas.microsoft.com/office/drawing/2014/main" id="{A9E88A0D-5039-4DA9-B14B-C948584AAFA9}"/>
            </a:ext>
          </a:extLst>
        </xdr:cNvPr>
        <xdr:cNvCxnSpPr/>
      </xdr:nvCxnSpPr>
      <xdr:spPr>
        <a:xfrm flipV="1">
          <a:off x="1130300" y="1036374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CEDEEA5-8E34-42B5-8B2F-F2290D8190A1}"/>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C3AE615-6FEA-4B76-A65E-EBAA8A4DB345}"/>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3632F58D-CC85-4A69-A7A6-1A1E8A2C0AE9}"/>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1D4DDAF-5792-4BA8-ADB8-C7EBF7C5FC91}"/>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380</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24003BB-AC7B-468C-85B6-65D6B5EBC13D}"/>
            </a:ext>
          </a:extLst>
        </xdr:cNvPr>
        <xdr:cNvSpPr txBox="1"/>
      </xdr:nvSpPr>
      <xdr:spPr>
        <a:xfrm>
          <a:off x="35820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380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968E62D-E3E3-4EDF-9D80-DA79BE123D6E}"/>
            </a:ext>
          </a:extLst>
        </xdr:cNvPr>
        <xdr:cNvSpPr txBox="1"/>
      </xdr:nvSpPr>
      <xdr:spPr>
        <a:xfrm>
          <a:off x="2705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144071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83FDF60-793F-480E-9092-B86935A655F8}"/>
            </a:ext>
          </a:extLst>
        </xdr:cNvPr>
        <xdr:cNvSpPr txBox="1"/>
      </xdr:nvSpPr>
      <xdr:spPr>
        <a:xfrm>
          <a:off x="1816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AC678D6-8837-4884-ABAE-527D518F6F1E}"/>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56BA819-755A-4797-B791-9EF5EFDDE48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B28BBF5-6E48-4541-9A40-45E433B8E7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D18EF1F-E45F-4F1C-ADA4-EDE609AA94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526210E-D625-4D02-A1A3-BB8B3F99CFB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B474F59-9EAA-4C68-A945-53200D51A8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11E302C-3E35-4B4F-83FB-DC6B7E31D5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B4D572A-0E6E-4AA0-80F9-1A461594F5F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22A7C9D-BC2B-4E22-87C4-F656D8AA13A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0DD3653-E183-471C-87DE-B88208A8BEF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DE5F8E9-5693-46FF-9650-399407447F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8A00A4BD-0119-4AE1-B224-F25FA30F16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F46F6E39-07F0-48F3-9EAC-A9199CD1AD1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F0F85002-532E-4996-850D-2C42967713A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1A882441-8248-4A09-B3CA-EB1259F7DF1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4F7B483-CB92-4370-8045-4AB5CD67D1F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B5A94A87-2F6B-4C31-A1EF-E6D18B14E79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DEFA247-102B-4403-A41D-697271BE41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F151B1AE-FC3F-4AF2-BBB9-F4ED2096C85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20BF2BA-5233-4720-BF30-048E7E04051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752D32A-1A3F-4C34-A329-6C9A18EC6C7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3800065-6590-4B53-A7AD-7E6A7DFA5E2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756435F-A87F-48E5-86EA-284519432ECB}"/>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FEFEC0B-0F44-4A97-9327-366B0A820A1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8D412057-9B36-4F9C-955C-5323698ED159}"/>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05D8192-7B1C-4C19-90D0-A9D5285DAD68}"/>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F108B084-E6A6-4056-B995-C96DE0DBBE9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D74FAD3-9D3D-40DF-AE1A-C02F810ACCB6}"/>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9ABC138E-8997-4F2C-A535-30D8ECDBDB92}"/>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FDEB681F-A5D4-4B5A-8E1F-C6A4B63EF76F}"/>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63C922C0-025E-4714-B086-AD23EC0321CE}"/>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77061C12-6AE0-4AEF-84A2-8C5080159CBB}"/>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93E71D69-792E-4EC2-8B8F-C0511645E34C}"/>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8F3B6D0D-4F16-455F-9228-B4591D0D222A}"/>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E11F4D38-A836-4511-9F61-527D31970AA4}"/>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BEA63A-8E5C-46B2-AEFB-C99223A262B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8AA9BAE-5580-4B12-82BF-800BB7A0DF8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17A9DDA-31D8-4E86-86E4-25788A94363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D4853AC-D1F5-4111-89BA-058E996B4E0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FA03818-2D71-452D-8001-0F75C3A3FE7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141729</xdr:rowOff>
    </xdr:from>
    <xdr:to>
      <xdr:col>55</xdr:col>
      <xdr:colOff>50800</xdr:colOff>
      <xdr:row>63</xdr:row>
      <xdr:rowOff>71879</xdr:rowOff>
    </xdr:to>
    <xdr:sp macro="" textlink="">
      <xdr:nvSpPr>
        <xdr:cNvPr id="245" name="楕円 244">
          <a:extLst>
            <a:ext uri="{FF2B5EF4-FFF2-40B4-BE49-F238E27FC236}">
              <a16:creationId xmlns:a16="http://schemas.microsoft.com/office/drawing/2014/main" id="{5D6373C4-9D60-4113-925E-88116EAC52EF}"/>
            </a:ext>
          </a:extLst>
        </xdr:cNvPr>
        <xdr:cNvSpPr/>
      </xdr:nvSpPr>
      <xdr:spPr>
        <a:xfrm>
          <a:off x="10426700" y="1077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120156</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286267FB-B65C-44E6-AB9C-B0B767F6C967}"/>
            </a:ext>
          </a:extLst>
        </xdr:cNvPr>
        <xdr:cNvSpPr txBox="1"/>
      </xdr:nvSpPr>
      <xdr:spPr>
        <a:xfrm>
          <a:off x="10515600" y="107500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148877</xdr:rowOff>
    </xdr:from>
    <xdr:to>
      <xdr:col>50</xdr:col>
      <xdr:colOff>165100</xdr:colOff>
      <xdr:row>63</xdr:row>
      <xdr:rowOff>79027</xdr:rowOff>
    </xdr:to>
    <xdr:sp macro="" textlink="">
      <xdr:nvSpPr>
        <xdr:cNvPr id="247" name="楕円 246">
          <a:extLst>
            <a:ext uri="{FF2B5EF4-FFF2-40B4-BE49-F238E27FC236}">
              <a16:creationId xmlns:a16="http://schemas.microsoft.com/office/drawing/2014/main" id="{34C7DBE7-3E2D-43CD-B00B-0EC5B587637E}"/>
            </a:ext>
          </a:extLst>
        </xdr:cNvPr>
        <xdr:cNvSpPr/>
      </xdr:nvSpPr>
      <xdr:spPr>
        <a:xfrm>
          <a:off x="9588500" y="1077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21079</xdr:rowOff>
    </xdr:from>
    <xdr:to>
      <xdr:col>55</xdr:col>
      <xdr:colOff>0</xdr:colOff>
      <xdr:row>63</xdr:row>
      <xdr:rowOff>28227</xdr:rowOff>
    </xdr:to>
    <xdr:cxnSp macro="">
      <xdr:nvCxnSpPr>
        <xdr:cNvPr id="248" name="直線コネクタ 247">
          <a:extLst>
            <a:ext uri="{FF2B5EF4-FFF2-40B4-BE49-F238E27FC236}">
              <a16:creationId xmlns:a16="http://schemas.microsoft.com/office/drawing/2014/main" id="{8BF2E96C-8046-4BD0-8AAF-8C4AADDEB35D}"/>
            </a:ext>
          </a:extLst>
        </xdr:cNvPr>
        <xdr:cNvCxnSpPr/>
      </xdr:nvCxnSpPr>
      <xdr:spPr>
        <a:xfrm flipV="1">
          <a:off x="9639300" y="10822429"/>
          <a:ext cx="838200" cy="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152171</xdr:rowOff>
    </xdr:from>
    <xdr:to>
      <xdr:col>46</xdr:col>
      <xdr:colOff>38100</xdr:colOff>
      <xdr:row>63</xdr:row>
      <xdr:rowOff>82321</xdr:rowOff>
    </xdr:to>
    <xdr:sp macro="" textlink="">
      <xdr:nvSpPr>
        <xdr:cNvPr id="249" name="楕円 248">
          <a:extLst>
            <a:ext uri="{FF2B5EF4-FFF2-40B4-BE49-F238E27FC236}">
              <a16:creationId xmlns:a16="http://schemas.microsoft.com/office/drawing/2014/main" id="{D20876A8-F357-4847-A6D4-436E766218C8}"/>
            </a:ext>
          </a:extLst>
        </xdr:cNvPr>
        <xdr:cNvSpPr/>
      </xdr:nvSpPr>
      <xdr:spPr>
        <a:xfrm>
          <a:off x="8699500" y="1078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28227</xdr:rowOff>
    </xdr:from>
    <xdr:to>
      <xdr:col>50</xdr:col>
      <xdr:colOff>114300</xdr:colOff>
      <xdr:row>63</xdr:row>
      <xdr:rowOff>31521</xdr:rowOff>
    </xdr:to>
    <xdr:cxnSp macro="">
      <xdr:nvCxnSpPr>
        <xdr:cNvPr id="250" name="直線コネクタ 249">
          <a:extLst>
            <a:ext uri="{FF2B5EF4-FFF2-40B4-BE49-F238E27FC236}">
              <a16:creationId xmlns:a16="http://schemas.microsoft.com/office/drawing/2014/main" id="{57622016-F908-4598-8C9E-388FBE444F44}"/>
            </a:ext>
          </a:extLst>
        </xdr:cNvPr>
        <xdr:cNvCxnSpPr/>
      </xdr:nvCxnSpPr>
      <xdr:spPr>
        <a:xfrm flipV="1">
          <a:off x="8750300" y="10829577"/>
          <a:ext cx="889000" cy="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158827</xdr:rowOff>
    </xdr:from>
    <xdr:to>
      <xdr:col>41</xdr:col>
      <xdr:colOff>101600</xdr:colOff>
      <xdr:row>63</xdr:row>
      <xdr:rowOff>88977</xdr:rowOff>
    </xdr:to>
    <xdr:sp macro="" textlink="">
      <xdr:nvSpPr>
        <xdr:cNvPr id="251" name="楕円 250">
          <a:extLst>
            <a:ext uri="{FF2B5EF4-FFF2-40B4-BE49-F238E27FC236}">
              <a16:creationId xmlns:a16="http://schemas.microsoft.com/office/drawing/2014/main" id="{BEE83F95-450D-4C06-8F3E-7DCD969C8831}"/>
            </a:ext>
          </a:extLst>
        </xdr:cNvPr>
        <xdr:cNvSpPr/>
      </xdr:nvSpPr>
      <xdr:spPr>
        <a:xfrm>
          <a:off x="7810500" y="1078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31521</xdr:rowOff>
    </xdr:from>
    <xdr:to>
      <xdr:col>45</xdr:col>
      <xdr:colOff>177800</xdr:colOff>
      <xdr:row>63</xdr:row>
      <xdr:rowOff>38177</xdr:rowOff>
    </xdr:to>
    <xdr:cxnSp macro="">
      <xdr:nvCxnSpPr>
        <xdr:cNvPr id="252" name="直線コネクタ 251">
          <a:extLst>
            <a:ext uri="{FF2B5EF4-FFF2-40B4-BE49-F238E27FC236}">
              <a16:creationId xmlns:a16="http://schemas.microsoft.com/office/drawing/2014/main" id="{FC0CE2FC-ECDA-41B8-9669-C7A4E0040935}"/>
            </a:ext>
          </a:extLst>
        </xdr:cNvPr>
        <xdr:cNvCxnSpPr/>
      </xdr:nvCxnSpPr>
      <xdr:spPr>
        <a:xfrm flipV="1">
          <a:off x="7861300" y="10832871"/>
          <a:ext cx="889000" cy="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7348</xdr:rowOff>
    </xdr:from>
    <xdr:to>
      <xdr:col>36</xdr:col>
      <xdr:colOff>165100</xdr:colOff>
      <xdr:row>63</xdr:row>
      <xdr:rowOff>108948</xdr:rowOff>
    </xdr:to>
    <xdr:sp macro="" textlink="">
      <xdr:nvSpPr>
        <xdr:cNvPr id="253" name="楕円 252">
          <a:extLst>
            <a:ext uri="{FF2B5EF4-FFF2-40B4-BE49-F238E27FC236}">
              <a16:creationId xmlns:a16="http://schemas.microsoft.com/office/drawing/2014/main" id="{D0AFDD0E-9BBA-4EAA-941E-00466EAC1B72}"/>
            </a:ext>
          </a:extLst>
        </xdr:cNvPr>
        <xdr:cNvSpPr/>
      </xdr:nvSpPr>
      <xdr:spPr>
        <a:xfrm>
          <a:off x="6921500" y="1080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38177</xdr:rowOff>
    </xdr:from>
    <xdr:to>
      <xdr:col>41</xdr:col>
      <xdr:colOff>50800</xdr:colOff>
      <xdr:row>63</xdr:row>
      <xdr:rowOff>58148</xdr:rowOff>
    </xdr:to>
    <xdr:cxnSp macro="">
      <xdr:nvCxnSpPr>
        <xdr:cNvPr id="254" name="直線コネクタ 253">
          <a:extLst>
            <a:ext uri="{FF2B5EF4-FFF2-40B4-BE49-F238E27FC236}">
              <a16:creationId xmlns:a16="http://schemas.microsoft.com/office/drawing/2014/main" id="{97778560-AEF2-4E92-B4D0-F0B0F17BE421}"/>
            </a:ext>
          </a:extLst>
        </xdr:cNvPr>
        <xdr:cNvCxnSpPr/>
      </xdr:nvCxnSpPr>
      <xdr:spPr>
        <a:xfrm flipV="1">
          <a:off x="6972300" y="10839527"/>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E6607CB9-98E8-4FD4-ADAA-3E8C4CA52CA0}"/>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51651C09-DF17-451A-97F7-3F17CE023D8C}"/>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102ED448-F908-4823-B9C9-B911FFF6E0A3}"/>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6C35F119-2749-41AF-B33E-83FF0C0B90E5}"/>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70154</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9CB769AB-578C-449F-841D-288141FC4707}"/>
            </a:ext>
          </a:extLst>
        </xdr:cNvPr>
        <xdr:cNvSpPr txBox="1"/>
      </xdr:nvSpPr>
      <xdr:spPr>
        <a:xfrm>
          <a:off x="9281505" y="108715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73448</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90FE460B-7F64-4F1D-AD29-8D9217A97C97}"/>
            </a:ext>
          </a:extLst>
        </xdr:cNvPr>
        <xdr:cNvSpPr txBox="1"/>
      </xdr:nvSpPr>
      <xdr:spPr>
        <a:xfrm>
          <a:off x="8405205" y="108747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80104</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AC66F512-D20F-4D10-9A2B-9C574C3BA68A}"/>
            </a:ext>
          </a:extLst>
        </xdr:cNvPr>
        <xdr:cNvSpPr txBox="1"/>
      </xdr:nvSpPr>
      <xdr:spPr>
        <a:xfrm>
          <a:off x="7516205" y="108814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100075</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3A7FBE30-8C24-45EB-B7B8-859F8CABEEFD}"/>
            </a:ext>
          </a:extLst>
        </xdr:cNvPr>
        <xdr:cNvSpPr txBox="1"/>
      </xdr:nvSpPr>
      <xdr:spPr>
        <a:xfrm>
          <a:off x="6672795" y="10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2D225CB-569C-4BEB-862C-9975741C0D9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C9C057E1-FAC4-4718-B731-449B2AF209B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38F600B3-7D83-448E-8672-6E58412D8E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30DA78F-F864-41F5-B55D-3923BE23A1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6B63C43-05A2-4DC5-994A-1BCFF79A253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2FA2F17-1426-47B7-A859-91661489083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ABE129D-6227-438C-B119-041E4F78B2B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B9333AE-0633-4EAD-B650-097A14267C0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E57B1F2-7669-431A-B364-476DA7B7836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D567C52-2560-497A-BFCB-08837F25ED1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37FC803-704B-4FC5-851C-E5B60F96201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F999A17-DD1D-4BBA-8F5E-2B5E390509B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3D69AE79-6966-4E7C-A3BC-7180A8318F3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EBAEE43-D9ED-40F6-B4CB-2BE3255E99D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EB3865EA-1BED-4490-BD91-52BB612BDA1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4A2DF76-B0FF-4224-9FBC-EC08C8B210A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7FC2A71-81C8-41FE-A5D8-5024B6D4CB2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9E21C2BA-C8AF-47C9-BEFD-C922EE428E3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5ECDC02-D44B-44C2-9232-46ACED3DBAB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4832EC3A-E4E6-49EC-BD60-1D33FF48D6B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49D23B2-E9B2-4E13-8005-967EB7973E8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BA195F06-E727-4F6F-B753-E37C6450350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5504CD2B-7DED-4066-9B89-940E7391366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26D79F3-D1AC-4169-999F-96AB89F9308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E053E2B-266D-4019-AFEB-D538BC19543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CB283689-0A58-4678-B7B0-BBACEF32922E}"/>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227C0B-9A94-4DCB-9D69-8CD52B205B63}"/>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96E41C42-FE47-4DF2-B329-B5863DCC5D1B}"/>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999AE59C-E85A-44C0-A5AC-15419B9C9C9B}"/>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19C49388-DF2D-4A17-B617-CBADB9B8C2E5}"/>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0286C22-10FF-4D50-8162-841BBB75309C}"/>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3590E409-934E-4C16-8534-997CF007EADA}"/>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C1AD87D8-7741-444A-8148-E6357A7EE297}"/>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2482B815-51E5-463D-97CE-C528A4B1E6D6}"/>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9A794CA7-803D-46E6-8A2C-0A9D4456914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7CEA30DD-C7C2-4839-BE72-FA718707E1A6}"/>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B4058C5-ABF8-453D-9535-890828F0944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5376A80-B60C-4AA3-B2AD-B95B0914F8A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DA8408B-3620-46BE-A135-16B91FEE0BB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1D62553-C182-430A-B4A6-2F2E9BFC186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7768C19-31CB-4F98-BC35-EC1DD8AB94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135889</xdr:rowOff>
    </xdr:from>
    <xdr:to>
      <xdr:col>24</xdr:col>
      <xdr:colOff>114300</xdr:colOff>
      <xdr:row>83</xdr:row>
      <xdr:rowOff>66039</xdr:rowOff>
    </xdr:to>
    <xdr:sp macro="" textlink="">
      <xdr:nvSpPr>
        <xdr:cNvPr id="304" name="楕円 303">
          <a:extLst>
            <a:ext uri="{FF2B5EF4-FFF2-40B4-BE49-F238E27FC236}">
              <a16:creationId xmlns:a16="http://schemas.microsoft.com/office/drawing/2014/main" id="{EF215EE7-C0ED-4B14-82C1-0A7B1612AA23}"/>
            </a:ext>
          </a:extLst>
        </xdr:cNvPr>
        <xdr:cNvSpPr/>
      </xdr:nvSpPr>
      <xdr:spPr>
        <a:xfrm>
          <a:off x="4584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158766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6994860-91C1-41FA-9B11-EC07095BB7BA}"/>
            </a:ext>
          </a:extLst>
        </xdr:cNvPr>
        <xdr:cNvSpPr txBox="1"/>
      </xdr:nvSpPr>
      <xdr:spPr>
        <a:xfrm>
          <a:off x="4673600" y="1404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6" name="楕円 305">
          <a:extLst>
            <a:ext uri="{FF2B5EF4-FFF2-40B4-BE49-F238E27FC236}">
              <a16:creationId xmlns:a16="http://schemas.microsoft.com/office/drawing/2014/main" id="{34BEFE3F-216D-48AE-85C9-EFAC1E4C2CAE}"/>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15239</xdr:rowOff>
    </xdr:to>
    <xdr:cxnSp macro="">
      <xdr:nvCxnSpPr>
        <xdr:cNvPr id="307" name="直線コネクタ 306">
          <a:extLst>
            <a:ext uri="{FF2B5EF4-FFF2-40B4-BE49-F238E27FC236}">
              <a16:creationId xmlns:a16="http://schemas.microsoft.com/office/drawing/2014/main" id="{D048B0E7-5ED5-434D-BC6F-772599599A86}"/>
            </a:ext>
          </a:extLst>
        </xdr:cNvPr>
        <xdr:cNvCxnSpPr/>
      </xdr:nvCxnSpPr>
      <xdr:spPr>
        <a:xfrm>
          <a:off x="3797300" y="142455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137523</xdr:rowOff>
    </xdr:from>
    <xdr:to>
      <xdr:col>15</xdr:col>
      <xdr:colOff>101600</xdr:colOff>
      <xdr:row>83</xdr:row>
      <xdr:rowOff>67673</xdr:rowOff>
    </xdr:to>
    <xdr:sp macro="" textlink="">
      <xdr:nvSpPr>
        <xdr:cNvPr id="308" name="楕円 307">
          <a:extLst>
            <a:ext uri="{FF2B5EF4-FFF2-40B4-BE49-F238E27FC236}">
              <a16:creationId xmlns:a16="http://schemas.microsoft.com/office/drawing/2014/main" id="{33E10B6E-25A9-4DF6-B456-0F36FB2D6C71}"/>
            </a:ext>
          </a:extLst>
        </xdr:cNvPr>
        <xdr:cNvSpPr/>
      </xdr:nvSpPr>
      <xdr:spPr>
        <a:xfrm>
          <a:off x="28575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15239</xdr:rowOff>
    </xdr:from>
    <xdr:to>
      <xdr:col>19</xdr:col>
      <xdr:colOff>177800</xdr:colOff>
      <xdr:row>83</xdr:row>
      <xdr:rowOff>16873</xdr:rowOff>
    </xdr:to>
    <xdr:cxnSp macro="">
      <xdr:nvCxnSpPr>
        <xdr:cNvPr id="309" name="直線コネクタ 308">
          <a:extLst>
            <a:ext uri="{FF2B5EF4-FFF2-40B4-BE49-F238E27FC236}">
              <a16:creationId xmlns:a16="http://schemas.microsoft.com/office/drawing/2014/main" id="{3EBCEBF8-9814-4241-BC55-F22759B37005}"/>
            </a:ext>
          </a:extLst>
        </xdr:cNvPr>
        <xdr:cNvCxnSpPr/>
      </xdr:nvCxnSpPr>
      <xdr:spPr>
        <a:xfrm flipV="1">
          <a:off x="2908300" y="1424558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103232</xdr:rowOff>
    </xdr:from>
    <xdr:to>
      <xdr:col>10</xdr:col>
      <xdr:colOff>165100</xdr:colOff>
      <xdr:row>83</xdr:row>
      <xdr:rowOff>33382</xdr:rowOff>
    </xdr:to>
    <xdr:sp macro="" textlink="">
      <xdr:nvSpPr>
        <xdr:cNvPr id="310" name="楕円 309">
          <a:extLst>
            <a:ext uri="{FF2B5EF4-FFF2-40B4-BE49-F238E27FC236}">
              <a16:creationId xmlns:a16="http://schemas.microsoft.com/office/drawing/2014/main" id="{00E864D1-EAC0-4645-97E3-35E3963B29C0}"/>
            </a:ext>
          </a:extLst>
        </xdr:cNvPr>
        <xdr:cNvSpPr/>
      </xdr:nvSpPr>
      <xdr:spPr>
        <a:xfrm>
          <a:off x="1968500" y="141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154032</xdr:rowOff>
    </xdr:from>
    <xdr:to>
      <xdr:col>15</xdr:col>
      <xdr:colOff>50800</xdr:colOff>
      <xdr:row>83</xdr:row>
      <xdr:rowOff>16873</xdr:rowOff>
    </xdr:to>
    <xdr:cxnSp macro="">
      <xdr:nvCxnSpPr>
        <xdr:cNvPr id="311" name="直線コネクタ 310">
          <a:extLst>
            <a:ext uri="{FF2B5EF4-FFF2-40B4-BE49-F238E27FC236}">
              <a16:creationId xmlns:a16="http://schemas.microsoft.com/office/drawing/2014/main" id="{2F099B46-C9BF-47F2-80E1-834A77467640}"/>
            </a:ext>
          </a:extLst>
        </xdr:cNvPr>
        <xdr:cNvCxnSpPr/>
      </xdr:nvCxnSpPr>
      <xdr:spPr>
        <a:xfrm>
          <a:off x="2019300" y="1421293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62412</xdr:rowOff>
    </xdr:from>
    <xdr:to>
      <xdr:col>6</xdr:col>
      <xdr:colOff>38100</xdr:colOff>
      <xdr:row>82</xdr:row>
      <xdr:rowOff>164012</xdr:rowOff>
    </xdr:to>
    <xdr:sp macro="" textlink="">
      <xdr:nvSpPr>
        <xdr:cNvPr id="312" name="楕円 311">
          <a:extLst>
            <a:ext uri="{FF2B5EF4-FFF2-40B4-BE49-F238E27FC236}">
              <a16:creationId xmlns:a16="http://schemas.microsoft.com/office/drawing/2014/main" id="{E4E82A5E-2CE6-447F-AD8F-6AA8D7196F24}"/>
            </a:ext>
          </a:extLst>
        </xdr:cNvPr>
        <xdr:cNvSpPr/>
      </xdr:nvSpPr>
      <xdr:spPr>
        <a:xfrm>
          <a:off x="1079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113212</xdr:rowOff>
    </xdr:from>
    <xdr:to>
      <xdr:col>10</xdr:col>
      <xdr:colOff>114300</xdr:colOff>
      <xdr:row>82</xdr:row>
      <xdr:rowOff>154032</xdr:rowOff>
    </xdr:to>
    <xdr:cxnSp macro="">
      <xdr:nvCxnSpPr>
        <xdr:cNvPr id="313" name="直線コネクタ 312">
          <a:extLst>
            <a:ext uri="{FF2B5EF4-FFF2-40B4-BE49-F238E27FC236}">
              <a16:creationId xmlns:a16="http://schemas.microsoft.com/office/drawing/2014/main" id="{6E3D3003-66BD-4C76-98D6-00D594914FF3}"/>
            </a:ext>
          </a:extLst>
        </xdr:cNvPr>
        <xdr:cNvCxnSpPr/>
      </xdr:nvCxnSpPr>
      <xdr:spPr>
        <a:xfrm>
          <a:off x="1130300" y="1417211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A023BF94-39BA-449E-B898-01F1737AA75D}"/>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673970C8-9E21-401C-B74B-883DFAF2179F}"/>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515B085D-267E-48CC-99D5-D8CD66ACEAFE}"/>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09DA1BA5-8B53-49A9-8FA0-00DAF21EBEB3}"/>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82566</xdr:rowOff>
    </xdr:from>
    <xdr:ext cx="405111" cy="259045"/>
    <xdr:sp macro="" textlink="">
      <xdr:nvSpPr>
        <xdr:cNvPr id="318" name="n_1mainValue【公営住宅】&#10;有形固定資産減価償却率">
          <a:extLst>
            <a:ext uri="{FF2B5EF4-FFF2-40B4-BE49-F238E27FC236}">
              <a16:creationId xmlns:a16="http://schemas.microsoft.com/office/drawing/2014/main" id="{D136264C-994A-4251-A9F9-80EC7E260FB6}"/>
            </a:ext>
          </a:extLst>
        </xdr:cNvPr>
        <xdr:cNvSpPr txBox="1"/>
      </xdr:nvSpPr>
      <xdr:spPr>
        <a:xfrm>
          <a:off x="3582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84200</xdr:rowOff>
    </xdr:from>
    <xdr:ext cx="405111" cy="259045"/>
    <xdr:sp macro="" textlink="">
      <xdr:nvSpPr>
        <xdr:cNvPr id="319" name="n_2mainValue【公営住宅】&#10;有形固定資産減価償却率">
          <a:extLst>
            <a:ext uri="{FF2B5EF4-FFF2-40B4-BE49-F238E27FC236}">
              <a16:creationId xmlns:a16="http://schemas.microsoft.com/office/drawing/2014/main" id="{C387348C-970F-41BC-ABD4-1D32B1C24B93}"/>
            </a:ext>
          </a:extLst>
        </xdr:cNvPr>
        <xdr:cNvSpPr txBox="1"/>
      </xdr:nvSpPr>
      <xdr:spPr>
        <a:xfrm>
          <a:off x="2705744" y="1397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49909</xdr:rowOff>
    </xdr:from>
    <xdr:ext cx="405111" cy="259045"/>
    <xdr:sp macro="" textlink="">
      <xdr:nvSpPr>
        <xdr:cNvPr id="320" name="n_3mainValue【公営住宅】&#10;有形固定資産減価償却率">
          <a:extLst>
            <a:ext uri="{FF2B5EF4-FFF2-40B4-BE49-F238E27FC236}">
              <a16:creationId xmlns:a16="http://schemas.microsoft.com/office/drawing/2014/main" id="{94B0E362-AEF5-493F-A364-E644012C83C9}"/>
            </a:ext>
          </a:extLst>
        </xdr:cNvPr>
        <xdr:cNvSpPr txBox="1"/>
      </xdr:nvSpPr>
      <xdr:spPr>
        <a:xfrm>
          <a:off x="1816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9089</xdr:rowOff>
    </xdr:from>
    <xdr:ext cx="405111" cy="259045"/>
    <xdr:sp macro="" textlink="">
      <xdr:nvSpPr>
        <xdr:cNvPr id="321" name="n_4mainValue【公営住宅】&#10;有形固定資産減価償却率">
          <a:extLst>
            <a:ext uri="{FF2B5EF4-FFF2-40B4-BE49-F238E27FC236}">
              <a16:creationId xmlns:a16="http://schemas.microsoft.com/office/drawing/2014/main" id="{86784294-C8C4-45FB-A62B-C8F0BC12C86A}"/>
            </a:ext>
          </a:extLst>
        </xdr:cNvPr>
        <xdr:cNvSpPr txBox="1"/>
      </xdr:nvSpPr>
      <xdr:spPr>
        <a:xfrm>
          <a:off x="927744" y="1389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1C0CFF6-C59D-4AE4-82F6-1921C7D7B25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B112CC1-75C4-41E2-9F0D-2BBCD209C0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3787692-FBA2-4C7E-AD1E-95F13FBC8DE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BF7D5AA-9F7C-4A58-BD4F-E493B77AC0F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5C44A15-7EAE-4B77-B5AD-F77FC6D085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C7D722C-48B7-4655-BCF3-041D695122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ACF5386-1127-4479-A694-6D782E1D8BE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79B7FD7-301D-4C76-917D-87235454955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160590C-E611-4D51-A703-AAF88FE54B1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E87CE12-2033-486E-8830-D3A5B91C832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3ACC31DA-6871-496E-BC6C-7956A585EF0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D0F77F3-EA9C-461A-BB1A-9A907E7E869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E678FEE-D01B-4F95-A856-35F70DFDBBC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CC28971-A0F2-445C-9A31-C95B970F60D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AA784F9-32AC-4D96-BF83-6753540B8C8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38CB5BC4-B893-4B89-AF17-D547F144246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9FB3D98-66E5-4336-B791-7F489A7C8DD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7757866C-CDF0-4F35-8498-53FDE2D1603F}"/>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93350E7-D347-4988-BD26-5911620123E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0836A87-D4CE-4C0C-9D8F-331CB94600A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389665E-9BC9-4F93-ADC3-2C132B5C38A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961E6EE-A7C5-48B6-8028-E6DD7AB8667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2017035C-2911-45A9-A707-5083C9E3AB9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7DE61E5F-B3D8-4E88-A463-4490297AA56B}"/>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EF129815-50D2-4F98-A549-F4F6D7E01CE9}"/>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7DB959BC-491F-4C89-BCC8-6F901A4535E4}"/>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01B59BE-2DCC-4C36-9B92-BC79D38D0A71}"/>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E9E5152D-BBE8-49D7-99A3-B8D5EBAAC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9505BDF5-05E9-4A7F-8460-E6E40558D2FD}"/>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A6CCAA95-F9F6-444C-A600-E50BA2654ABD}"/>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8A501BF4-2C64-4B2E-ADE1-4060B678FE8C}"/>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5C05A0EB-BF99-497E-B374-D8615EA8CA3C}"/>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7FCB659B-EAC1-473D-ABBF-3BEF80FC4446}"/>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74AFAD04-9B1F-4DC8-AC99-2B37927355F6}"/>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02346B1-03E9-49B7-9371-000256535C7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439495D-B15A-425B-BA64-07B000EFBA9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340688A-26AB-49A6-8A77-1AC06063207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DBE24B2-0AD6-4949-8D25-A6C10787CD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242C7DC-03A2-43D5-9803-2F6D860899C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135967</xdr:rowOff>
    </xdr:from>
    <xdr:to>
      <xdr:col>55</xdr:col>
      <xdr:colOff>50800</xdr:colOff>
      <xdr:row>84</xdr:row>
      <xdr:rowOff>66117</xdr:rowOff>
    </xdr:to>
    <xdr:sp macro="" textlink="">
      <xdr:nvSpPr>
        <xdr:cNvPr id="361" name="楕円 360">
          <a:extLst>
            <a:ext uri="{FF2B5EF4-FFF2-40B4-BE49-F238E27FC236}">
              <a16:creationId xmlns:a16="http://schemas.microsoft.com/office/drawing/2014/main" id="{FF1FDC37-E74F-4773-963D-52E567F39FC3}"/>
            </a:ext>
          </a:extLst>
        </xdr:cNvPr>
        <xdr:cNvSpPr/>
      </xdr:nvSpPr>
      <xdr:spPr>
        <a:xfrm>
          <a:off x="10426700" y="1436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158844</xdr:rowOff>
    </xdr:from>
    <xdr:ext cx="469744" cy="259045"/>
    <xdr:sp macro="" textlink="">
      <xdr:nvSpPr>
        <xdr:cNvPr id="362" name="【公営住宅】&#10;一人当たり面積該当値テキスト">
          <a:extLst>
            <a:ext uri="{FF2B5EF4-FFF2-40B4-BE49-F238E27FC236}">
              <a16:creationId xmlns:a16="http://schemas.microsoft.com/office/drawing/2014/main" id="{A2238DE0-C53D-4257-BCB3-6B8F5D4DCD9D}"/>
            </a:ext>
          </a:extLst>
        </xdr:cNvPr>
        <xdr:cNvSpPr txBox="1"/>
      </xdr:nvSpPr>
      <xdr:spPr>
        <a:xfrm>
          <a:off x="10515600" y="14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148462</xdr:rowOff>
    </xdr:from>
    <xdr:to>
      <xdr:col>50</xdr:col>
      <xdr:colOff>165100</xdr:colOff>
      <xdr:row>84</xdr:row>
      <xdr:rowOff>78612</xdr:rowOff>
    </xdr:to>
    <xdr:sp macro="" textlink="">
      <xdr:nvSpPr>
        <xdr:cNvPr id="363" name="楕円 362">
          <a:extLst>
            <a:ext uri="{FF2B5EF4-FFF2-40B4-BE49-F238E27FC236}">
              <a16:creationId xmlns:a16="http://schemas.microsoft.com/office/drawing/2014/main" id="{83CA1727-1151-4483-862F-5F1A2D42A0A2}"/>
            </a:ext>
          </a:extLst>
        </xdr:cNvPr>
        <xdr:cNvSpPr/>
      </xdr:nvSpPr>
      <xdr:spPr>
        <a:xfrm>
          <a:off x="9588500" y="1437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15317</xdr:rowOff>
    </xdr:from>
    <xdr:to>
      <xdr:col>55</xdr:col>
      <xdr:colOff>0</xdr:colOff>
      <xdr:row>84</xdr:row>
      <xdr:rowOff>27812</xdr:rowOff>
    </xdr:to>
    <xdr:cxnSp macro="">
      <xdr:nvCxnSpPr>
        <xdr:cNvPr id="364" name="直線コネクタ 363">
          <a:extLst>
            <a:ext uri="{FF2B5EF4-FFF2-40B4-BE49-F238E27FC236}">
              <a16:creationId xmlns:a16="http://schemas.microsoft.com/office/drawing/2014/main" id="{982DFEB3-F134-4ECE-99D2-530FE8588A10}"/>
            </a:ext>
          </a:extLst>
        </xdr:cNvPr>
        <xdr:cNvCxnSpPr/>
      </xdr:nvCxnSpPr>
      <xdr:spPr>
        <a:xfrm flipV="1">
          <a:off x="9639300" y="14417117"/>
          <a:ext cx="838200" cy="1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144653</xdr:rowOff>
    </xdr:from>
    <xdr:to>
      <xdr:col>46</xdr:col>
      <xdr:colOff>38100</xdr:colOff>
      <xdr:row>84</xdr:row>
      <xdr:rowOff>74803</xdr:rowOff>
    </xdr:to>
    <xdr:sp macro="" textlink="">
      <xdr:nvSpPr>
        <xdr:cNvPr id="365" name="楕円 364">
          <a:extLst>
            <a:ext uri="{FF2B5EF4-FFF2-40B4-BE49-F238E27FC236}">
              <a16:creationId xmlns:a16="http://schemas.microsoft.com/office/drawing/2014/main" id="{32A39AE3-C451-4808-AE1F-31694A9E6719}"/>
            </a:ext>
          </a:extLst>
        </xdr:cNvPr>
        <xdr:cNvSpPr/>
      </xdr:nvSpPr>
      <xdr:spPr>
        <a:xfrm>
          <a:off x="8699500" y="1437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24003</xdr:rowOff>
    </xdr:from>
    <xdr:to>
      <xdr:col>50</xdr:col>
      <xdr:colOff>114300</xdr:colOff>
      <xdr:row>84</xdr:row>
      <xdr:rowOff>27812</xdr:rowOff>
    </xdr:to>
    <xdr:cxnSp macro="">
      <xdr:nvCxnSpPr>
        <xdr:cNvPr id="366" name="直線コネクタ 365">
          <a:extLst>
            <a:ext uri="{FF2B5EF4-FFF2-40B4-BE49-F238E27FC236}">
              <a16:creationId xmlns:a16="http://schemas.microsoft.com/office/drawing/2014/main" id="{C1405CAD-99F4-4C29-B62A-2C3ABD52781E}"/>
            </a:ext>
          </a:extLst>
        </xdr:cNvPr>
        <xdr:cNvCxnSpPr/>
      </xdr:nvCxnSpPr>
      <xdr:spPr>
        <a:xfrm>
          <a:off x="8750300" y="1442580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157987</xdr:rowOff>
    </xdr:from>
    <xdr:to>
      <xdr:col>41</xdr:col>
      <xdr:colOff>101600</xdr:colOff>
      <xdr:row>84</xdr:row>
      <xdr:rowOff>88137</xdr:rowOff>
    </xdr:to>
    <xdr:sp macro="" textlink="">
      <xdr:nvSpPr>
        <xdr:cNvPr id="367" name="楕円 366">
          <a:extLst>
            <a:ext uri="{FF2B5EF4-FFF2-40B4-BE49-F238E27FC236}">
              <a16:creationId xmlns:a16="http://schemas.microsoft.com/office/drawing/2014/main" id="{A872FF8E-0955-4E71-B643-CE86C535086A}"/>
            </a:ext>
          </a:extLst>
        </xdr:cNvPr>
        <xdr:cNvSpPr/>
      </xdr:nvSpPr>
      <xdr:spPr>
        <a:xfrm>
          <a:off x="7810500" y="143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24003</xdr:rowOff>
    </xdr:from>
    <xdr:to>
      <xdr:col>45</xdr:col>
      <xdr:colOff>177800</xdr:colOff>
      <xdr:row>84</xdr:row>
      <xdr:rowOff>37337</xdr:rowOff>
    </xdr:to>
    <xdr:cxnSp macro="">
      <xdr:nvCxnSpPr>
        <xdr:cNvPr id="368" name="直線コネクタ 367">
          <a:extLst>
            <a:ext uri="{FF2B5EF4-FFF2-40B4-BE49-F238E27FC236}">
              <a16:creationId xmlns:a16="http://schemas.microsoft.com/office/drawing/2014/main" id="{0878522F-6BD8-4891-A8F8-75E62001B11D}"/>
            </a:ext>
          </a:extLst>
        </xdr:cNvPr>
        <xdr:cNvCxnSpPr/>
      </xdr:nvCxnSpPr>
      <xdr:spPr>
        <a:xfrm flipV="1">
          <a:off x="7861300" y="14425803"/>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7493</xdr:rowOff>
    </xdr:from>
    <xdr:to>
      <xdr:col>36</xdr:col>
      <xdr:colOff>165100</xdr:colOff>
      <xdr:row>84</xdr:row>
      <xdr:rowOff>109093</xdr:rowOff>
    </xdr:to>
    <xdr:sp macro="" textlink="">
      <xdr:nvSpPr>
        <xdr:cNvPr id="369" name="楕円 368">
          <a:extLst>
            <a:ext uri="{FF2B5EF4-FFF2-40B4-BE49-F238E27FC236}">
              <a16:creationId xmlns:a16="http://schemas.microsoft.com/office/drawing/2014/main" id="{16F61109-3BE7-48AF-9300-348E6A98DA60}"/>
            </a:ext>
          </a:extLst>
        </xdr:cNvPr>
        <xdr:cNvSpPr/>
      </xdr:nvSpPr>
      <xdr:spPr>
        <a:xfrm>
          <a:off x="6921500" y="144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37337</xdr:rowOff>
    </xdr:from>
    <xdr:to>
      <xdr:col>41</xdr:col>
      <xdr:colOff>50800</xdr:colOff>
      <xdr:row>84</xdr:row>
      <xdr:rowOff>58293</xdr:rowOff>
    </xdr:to>
    <xdr:cxnSp macro="">
      <xdr:nvCxnSpPr>
        <xdr:cNvPr id="370" name="直線コネクタ 369">
          <a:extLst>
            <a:ext uri="{FF2B5EF4-FFF2-40B4-BE49-F238E27FC236}">
              <a16:creationId xmlns:a16="http://schemas.microsoft.com/office/drawing/2014/main" id="{FB9AB3EB-E821-4021-905B-3B2730CFBBB1}"/>
            </a:ext>
          </a:extLst>
        </xdr:cNvPr>
        <xdr:cNvCxnSpPr/>
      </xdr:nvCxnSpPr>
      <xdr:spPr>
        <a:xfrm flipV="1">
          <a:off x="6972300" y="14439137"/>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725A80E6-1E20-4124-9B0E-2992DD4272B8}"/>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B9540956-84C8-457A-AC91-48F51F15A574}"/>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A15C8C17-DB2A-4241-8D26-924131AF0E6C}"/>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DACC2F50-98C9-4BE4-910D-238EF15BC0EF}"/>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95139</xdr:rowOff>
    </xdr:from>
    <xdr:ext cx="469744" cy="259045"/>
    <xdr:sp macro="" textlink="">
      <xdr:nvSpPr>
        <xdr:cNvPr id="375" name="n_1mainValue【公営住宅】&#10;一人当たり面積">
          <a:extLst>
            <a:ext uri="{FF2B5EF4-FFF2-40B4-BE49-F238E27FC236}">
              <a16:creationId xmlns:a16="http://schemas.microsoft.com/office/drawing/2014/main" id="{B6435E33-646B-4F09-97A4-4888AE09595B}"/>
            </a:ext>
          </a:extLst>
        </xdr:cNvPr>
        <xdr:cNvSpPr txBox="1"/>
      </xdr:nvSpPr>
      <xdr:spPr>
        <a:xfrm>
          <a:off x="9391727" y="1415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91330</xdr:rowOff>
    </xdr:from>
    <xdr:ext cx="469744" cy="259045"/>
    <xdr:sp macro="" textlink="">
      <xdr:nvSpPr>
        <xdr:cNvPr id="376" name="n_2mainValue【公営住宅】&#10;一人当たり面積">
          <a:extLst>
            <a:ext uri="{FF2B5EF4-FFF2-40B4-BE49-F238E27FC236}">
              <a16:creationId xmlns:a16="http://schemas.microsoft.com/office/drawing/2014/main" id="{6D99FD21-93DF-4B11-ACE6-DE7413BF3FED}"/>
            </a:ext>
          </a:extLst>
        </xdr:cNvPr>
        <xdr:cNvSpPr txBox="1"/>
      </xdr:nvSpPr>
      <xdr:spPr>
        <a:xfrm>
          <a:off x="8515427" y="1415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104664</xdr:rowOff>
    </xdr:from>
    <xdr:ext cx="469744" cy="259045"/>
    <xdr:sp macro="" textlink="">
      <xdr:nvSpPr>
        <xdr:cNvPr id="377" name="n_3mainValue【公営住宅】&#10;一人当たり面積">
          <a:extLst>
            <a:ext uri="{FF2B5EF4-FFF2-40B4-BE49-F238E27FC236}">
              <a16:creationId xmlns:a16="http://schemas.microsoft.com/office/drawing/2014/main" id="{63EDCA3A-D137-42F2-91ED-BE0CC566AF63}"/>
            </a:ext>
          </a:extLst>
        </xdr:cNvPr>
        <xdr:cNvSpPr txBox="1"/>
      </xdr:nvSpPr>
      <xdr:spPr>
        <a:xfrm>
          <a:off x="7626427" y="1416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125620</xdr:rowOff>
    </xdr:from>
    <xdr:ext cx="469744" cy="259045"/>
    <xdr:sp macro="" textlink="">
      <xdr:nvSpPr>
        <xdr:cNvPr id="378" name="n_4mainValue【公営住宅】&#10;一人当たり面積">
          <a:extLst>
            <a:ext uri="{FF2B5EF4-FFF2-40B4-BE49-F238E27FC236}">
              <a16:creationId xmlns:a16="http://schemas.microsoft.com/office/drawing/2014/main" id="{9BA4CFB6-6227-4C4B-9944-B4C498F9DA00}"/>
            </a:ext>
          </a:extLst>
        </xdr:cNvPr>
        <xdr:cNvSpPr txBox="1"/>
      </xdr:nvSpPr>
      <xdr:spPr>
        <a:xfrm>
          <a:off x="6737427" y="1418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4DC80F1-F112-4513-9FA2-E9D6EEE63A5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A0E5D03-2F46-4BE3-B33C-B0DD75477F5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E7EFA35-712E-44DE-96DB-FF1A42BDC0C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8DAD161-7265-4148-9757-854D3B55C80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7389758-2D6C-43AF-92B3-03F2A1840C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DAEB87E-DD18-4DB9-B00C-20B4B6F0D02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7AA052A-77A9-410B-B76B-4619562372E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305735C-E02B-40DD-AAAA-A677CCD57E4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66B336A1-89B2-4A3C-9344-59654E54F9A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4C8F012-68B3-4E1B-907A-C5502C1D08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DDE771F-11BF-465B-B959-C5A36A2C1B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5E42BD0-FDBD-4319-85B5-C2DE83A48D2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A0A8212-B053-4ECA-BFB2-DACB8339366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AB4407D-F4EA-45AB-83AD-1470D280921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5B4322B-F427-427D-B49E-8FAFAC6C676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9472550-011C-46B9-8DE6-33E66A507BC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2EEF24C-31B8-4688-BB3F-877B3900FAA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D58F45F-998D-4F3B-B323-065FB26CAD2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2C84E30-A234-48B2-B8BA-563B99E92B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D403194-117E-4C41-B685-7255C5DDC9D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193D518-F8F4-4888-8B5C-99F18206A33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31A122A-3ED0-41FF-9EAA-B4ABF290F85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7D45369-68D6-4B15-A0E5-5CEB2130D5C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891414A-F7BB-4C30-A3B1-A633DBC5BE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44F877B6-197D-45F5-A2C2-61963460F51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6A100B5E-7F39-48A4-B04C-2579D07250D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E84CD8A-B6E2-48BB-A506-6B2695241BB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7F99AF-660B-48B5-9890-F2B3DCACA8C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2866D577-61F8-4E0B-8FBB-5EF9E5780D3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197F6F4E-E4E3-4E5F-9FFA-95FDA82BB04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3531F31B-4BFD-4080-BCB8-AE2E950EF89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ED335BC4-85A2-4AFB-8405-96463262828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AE9E6FCF-4B61-4341-9532-49AA972C4AB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91692DF6-3C0C-40DE-8F59-129C63151D2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87B0401E-67A8-4386-ACBA-15B5774C35B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393791B1-6E71-460C-8F82-8557836FA0C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881087A1-D840-4278-885C-D5C69C872ED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7B9657D9-4B3C-4285-BF0B-AB0A02C55E6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8949AA1C-7363-4793-A855-DE639E2DE47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9C969022-99B4-4A61-8EA5-20CD9081FFA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BD2F73F8-9E0F-4C9A-B807-6485FA0D86C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AC003E9D-1DC2-4951-8B0F-54622F13A70C}"/>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84730DB3-E7F6-4B49-954D-A7E4B7A65CA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FED272CD-A904-417C-B8EB-64D917F24A8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DE1CD34-D457-409F-AD28-E8D3D26D4F15}"/>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8D34CD4F-E612-45A3-9FC4-4DDC851F8DB9}"/>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236D2734-7851-407D-A0B1-13E40C32BA99}"/>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8E9483DE-83CE-4B3E-A8A3-313CDD72F4C6}"/>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548D73DB-45BC-4DCA-BCF1-2D3A920881EF}"/>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AD285D7-782F-4034-BFF7-30020C3E99E1}"/>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4A169F15-DD54-4BF1-A754-7147F875CB95}"/>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01515D6B-2FA5-46D0-9421-17230D21E709}"/>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BACFF87-13B9-486D-BB9E-B9E080AA8E8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F3F1AB1-7B97-4AE2-8677-4D34449A833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2F26C1B-B198-4654-9109-07AAA3B5B34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2FBEF2D-A83E-4D18-A6A4-AA98FF6F9D1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0B54AE5-AC25-4F21-BC62-51BD3E03A6E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77651</xdr:rowOff>
    </xdr:from>
    <xdr:to>
      <xdr:col>85</xdr:col>
      <xdr:colOff>177800</xdr:colOff>
      <xdr:row>40</xdr:row>
      <xdr:rowOff>7801</xdr:rowOff>
    </xdr:to>
    <xdr:sp macro="" textlink="">
      <xdr:nvSpPr>
        <xdr:cNvPr id="436" name="楕円 435">
          <a:extLst>
            <a:ext uri="{FF2B5EF4-FFF2-40B4-BE49-F238E27FC236}">
              <a16:creationId xmlns:a16="http://schemas.microsoft.com/office/drawing/2014/main" id="{CA5A7AA4-0CB1-4334-9E37-CF654F43C44B}"/>
            </a:ext>
          </a:extLst>
        </xdr:cNvPr>
        <xdr:cNvSpPr/>
      </xdr:nvSpPr>
      <xdr:spPr>
        <a:xfrm>
          <a:off x="162687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56078</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EF1F4F33-3AFF-49A5-B5BB-B3E0AA9497EE}"/>
            </a:ext>
          </a:extLst>
        </xdr:cNvPr>
        <xdr:cNvSpPr txBox="1"/>
      </xdr:nvSpPr>
      <xdr:spPr>
        <a:xfrm>
          <a:off x="16357600"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107043</xdr:rowOff>
    </xdr:from>
    <xdr:to>
      <xdr:col>81</xdr:col>
      <xdr:colOff>101600</xdr:colOff>
      <xdr:row>40</xdr:row>
      <xdr:rowOff>37193</xdr:rowOff>
    </xdr:to>
    <xdr:sp macro="" textlink="">
      <xdr:nvSpPr>
        <xdr:cNvPr id="438" name="楕円 437">
          <a:extLst>
            <a:ext uri="{FF2B5EF4-FFF2-40B4-BE49-F238E27FC236}">
              <a16:creationId xmlns:a16="http://schemas.microsoft.com/office/drawing/2014/main" id="{2FCF11BF-AA2B-4F5E-9772-3EDBA6DA87CF}"/>
            </a:ext>
          </a:extLst>
        </xdr:cNvPr>
        <xdr:cNvSpPr/>
      </xdr:nvSpPr>
      <xdr:spPr>
        <a:xfrm>
          <a:off x="15430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128451</xdr:rowOff>
    </xdr:from>
    <xdr:to>
      <xdr:col>85</xdr:col>
      <xdr:colOff>127000</xdr:colOff>
      <xdr:row>39</xdr:row>
      <xdr:rowOff>157843</xdr:rowOff>
    </xdr:to>
    <xdr:cxnSp macro="">
      <xdr:nvCxnSpPr>
        <xdr:cNvPr id="439" name="直線コネクタ 438">
          <a:extLst>
            <a:ext uri="{FF2B5EF4-FFF2-40B4-BE49-F238E27FC236}">
              <a16:creationId xmlns:a16="http://schemas.microsoft.com/office/drawing/2014/main" id="{2B08A68B-2A36-43A9-9DB4-47763A5023E9}"/>
            </a:ext>
          </a:extLst>
        </xdr:cNvPr>
        <xdr:cNvCxnSpPr/>
      </xdr:nvCxnSpPr>
      <xdr:spPr>
        <a:xfrm flipV="1">
          <a:off x="15481300" y="681500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136434</xdr:rowOff>
    </xdr:from>
    <xdr:to>
      <xdr:col>76</xdr:col>
      <xdr:colOff>165100</xdr:colOff>
      <xdr:row>40</xdr:row>
      <xdr:rowOff>66584</xdr:rowOff>
    </xdr:to>
    <xdr:sp macro="" textlink="">
      <xdr:nvSpPr>
        <xdr:cNvPr id="440" name="楕円 439">
          <a:extLst>
            <a:ext uri="{FF2B5EF4-FFF2-40B4-BE49-F238E27FC236}">
              <a16:creationId xmlns:a16="http://schemas.microsoft.com/office/drawing/2014/main" id="{DA7D9503-A6FA-4C2B-B1AB-06BD1DCCE3FE}"/>
            </a:ext>
          </a:extLst>
        </xdr:cNvPr>
        <xdr:cNvSpPr/>
      </xdr:nvSpPr>
      <xdr:spPr>
        <a:xfrm>
          <a:off x="14541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157843</xdr:rowOff>
    </xdr:from>
    <xdr:to>
      <xdr:col>81</xdr:col>
      <xdr:colOff>50800</xdr:colOff>
      <xdr:row>40</xdr:row>
      <xdr:rowOff>15784</xdr:rowOff>
    </xdr:to>
    <xdr:cxnSp macro="">
      <xdr:nvCxnSpPr>
        <xdr:cNvPr id="441" name="直線コネクタ 440">
          <a:extLst>
            <a:ext uri="{FF2B5EF4-FFF2-40B4-BE49-F238E27FC236}">
              <a16:creationId xmlns:a16="http://schemas.microsoft.com/office/drawing/2014/main" id="{3B1D5C37-6D6A-4ECD-BF2D-5102969B4617}"/>
            </a:ext>
          </a:extLst>
        </xdr:cNvPr>
        <xdr:cNvCxnSpPr/>
      </xdr:nvCxnSpPr>
      <xdr:spPr>
        <a:xfrm flipV="1">
          <a:off x="14592300" y="684439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62956</xdr:rowOff>
    </xdr:from>
    <xdr:to>
      <xdr:col>72</xdr:col>
      <xdr:colOff>38100</xdr:colOff>
      <xdr:row>39</xdr:row>
      <xdr:rowOff>164556</xdr:rowOff>
    </xdr:to>
    <xdr:sp macro="" textlink="">
      <xdr:nvSpPr>
        <xdr:cNvPr id="442" name="楕円 441">
          <a:extLst>
            <a:ext uri="{FF2B5EF4-FFF2-40B4-BE49-F238E27FC236}">
              <a16:creationId xmlns:a16="http://schemas.microsoft.com/office/drawing/2014/main" id="{AB5B65D4-7D35-4A5A-AFAF-088CFC353AE8}"/>
            </a:ext>
          </a:extLst>
        </xdr:cNvPr>
        <xdr:cNvSpPr/>
      </xdr:nvSpPr>
      <xdr:spPr>
        <a:xfrm>
          <a:off x="13652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113756</xdr:rowOff>
    </xdr:from>
    <xdr:to>
      <xdr:col>76</xdr:col>
      <xdr:colOff>114300</xdr:colOff>
      <xdr:row>40</xdr:row>
      <xdr:rowOff>15784</xdr:rowOff>
    </xdr:to>
    <xdr:cxnSp macro="">
      <xdr:nvCxnSpPr>
        <xdr:cNvPr id="443" name="直線コネクタ 442">
          <a:extLst>
            <a:ext uri="{FF2B5EF4-FFF2-40B4-BE49-F238E27FC236}">
              <a16:creationId xmlns:a16="http://schemas.microsoft.com/office/drawing/2014/main" id="{C6DEEC49-197F-42C1-A802-D84CDBE0D9B0}"/>
            </a:ext>
          </a:extLst>
        </xdr:cNvPr>
        <xdr:cNvCxnSpPr/>
      </xdr:nvCxnSpPr>
      <xdr:spPr>
        <a:xfrm>
          <a:off x="13703300" y="6800306"/>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162560</xdr:rowOff>
    </xdr:from>
    <xdr:to>
      <xdr:col>67</xdr:col>
      <xdr:colOff>101600</xdr:colOff>
      <xdr:row>39</xdr:row>
      <xdr:rowOff>92710</xdr:rowOff>
    </xdr:to>
    <xdr:sp macro="" textlink="">
      <xdr:nvSpPr>
        <xdr:cNvPr id="444" name="楕円 443">
          <a:extLst>
            <a:ext uri="{FF2B5EF4-FFF2-40B4-BE49-F238E27FC236}">
              <a16:creationId xmlns:a16="http://schemas.microsoft.com/office/drawing/2014/main" id="{C6F71565-2784-4256-8183-3721CFC52A22}"/>
            </a:ext>
          </a:extLst>
        </xdr:cNvPr>
        <xdr:cNvSpPr/>
      </xdr:nvSpPr>
      <xdr:spPr>
        <a:xfrm>
          <a:off x="1276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41910</xdr:rowOff>
    </xdr:from>
    <xdr:to>
      <xdr:col>71</xdr:col>
      <xdr:colOff>177800</xdr:colOff>
      <xdr:row>39</xdr:row>
      <xdr:rowOff>113756</xdr:rowOff>
    </xdr:to>
    <xdr:cxnSp macro="">
      <xdr:nvCxnSpPr>
        <xdr:cNvPr id="445" name="直線コネクタ 444">
          <a:extLst>
            <a:ext uri="{FF2B5EF4-FFF2-40B4-BE49-F238E27FC236}">
              <a16:creationId xmlns:a16="http://schemas.microsoft.com/office/drawing/2014/main" id="{B1E966E0-AA9B-408C-B3CA-E639CB7AB5BD}"/>
            </a:ext>
          </a:extLst>
        </xdr:cNvPr>
        <xdr:cNvCxnSpPr/>
      </xdr:nvCxnSpPr>
      <xdr:spPr>
        <a:xfrm>
          <a:off x="12814300" y="672846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C2F55B7-4354-48F3-8054-2A65395EE6BF}"/>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A7290C03-6D43-4598-A2CA-4F5FA3ED51B8}"/>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EE1685E5-C2CA-4E96-8D7C-9B558A93EB6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A855490-0BE8-42D3-9E7C-29643A917ACE}"/>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28320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EDE850B4-6B68-41A6-9B4F-6A273B4EED4D}"/>
            </a:ext>
          </a:extLst>
        </xdr:cNvPr>
        <xdr:cNvSpPr txBox="1"/>
      </xdr:nvSpPr>
      <xdr:spPr>
        <a:xfrm>
          <a:off x="152660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57711</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B90DBE06-D668-47D0-830E-28A771ACEB80}"/>
            </a:ext>
          </a:extLst>
        </xdr:cNvPr>
        <xdr:cNvSpPr txBox="1"/>
      </xdr:nvSpPr>
      <xdr:spPr>
        <a:xfrm>
          <a:off x="14389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155683</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5AFEBC0-F5A7-45C2-A98E-08B043E79F16}"/>
            </a:ext>
          </a:extLst>
        </xdr:cNvPr>
        <xdr:cNvSpPr txBox="1"/>
      </xdr:nvSpPr>
      <xdr:spPr>
        <a:xfrm>
          <a:off x="13500744"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50EA3F11-A9B7-44D4-8EA2-04A908494CCC}"/>
            </a:ext>
          </a:extLst>
        </xdr:cNvPr>
        <xdr:cNvSpPr txBox="1"/>
      </xdr:nvSpPr>
      <xdr:spPr>
        <a:xfrm>
          <a:off x="12611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D2C3B0A2-B653-4571-82B6-285385E612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5BE8E7FF-93C6-4F94-96FA-00EB0134F37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49A7E3A7-7860-43C8-A921-56F89591FC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D2F5EB21-4D34-48B6-943E-98A2A002AF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91883DFA-11DB-427E-B1C0-127FBC14DFA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C4C7769F-D5E7-423A-966E-19283A0D73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AAED5814-DFE8-442F-8413-48BADA1B0B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4A089064-3886-4878-BACB-A259D859D5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B10A64EB-49C5-478B-BAC0-C798FFB60E4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B0C61750-47DB-413D-AE1E-F180D0E9CB0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E766E8B1-8C06-45BF-A46F-8B920030042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3E68DEF9-F0BE-4B46-B585-5B5DE35A07B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81482046-25E5-491A-85F3-039CF60A121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88553CA9-9B90-4508-839C-290C57A5AAC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E0BF0C85-2CD6-4F54-9C63-FCC77954A0F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63F5226C-A8BA-430E-BB3E-39A9DC77CAB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791F8BE7-B750-42A5-BDD7-BE50AAA5448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A205A9F9-99C9-4E92-B1B0-33B264B4FAA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51AF8C8D-A3D3-42AF-B15C-85D62C1AB79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8E14D050-7CA1-4123-B873-60DE3B2BB6F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94BE2B35-49A0-4BFF-97EB-68668259703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C337C93C-276F-4A86-9009-06EAF0792FF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6A71C1BB-DAC7-4BF7-B6DE-586429418341}"/>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6FA59DC-F277-4E07-85C1-3ACC9F97F64E}"/>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FAA2B4A0-C75A-4C54-A3D4-9A3C4346FC2D}"/>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F4BE404F-E41F-40AC-950B-766339F71F49}"/>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536C22FA-FD37-49C1-AFB6-261B42A747E8}"/>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49CF6C4B-E429-4C66-8581-811CAE870406}"/>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1BF78F1C-A5A5-4E91-8CA3-AECD6B7B1A54}"/>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B810E429-C07D-4FB7-9927-AC3F569349D5}"/>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D64D2A9C-D0A2-44BD-B952-74BADBEFC12A}"/>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F49CA646-7B0A-423C-A36E-51F9AF3AA585}"/>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25AD9CD-46CF-4AFA-A570-A594A6FD711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7A063C5-DBFC-466C-B563-C9E1D512533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DD3E98C-3190-4925-ACA4-9DCF2321BDA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2C7B0EA-658C-4F8D-87FA-292050B98E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63FA2B5-683F-4CEE-A205-0311ACE53ED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102209</xdr:rowOff>
    </xdr:from>
    <xdr:to>
      <xdr:col>116</xdr:col>
      <xdr:colOff>114300</xdr:colOff>
      <xdr:row>41</xdr:row>
      <xdr:rowOff>32359</xdr:rowOff>
    </xdr:to>
    <xdr:sp macro="" textlink="">
      <xdr:nvSpPr>
        <xdr:cNvPr id="491" name="楕円 490">
          <a:extLst>
            <a:ext uri="{FF2B5EF4-FFF2-40B4-BE49-F238E27FC236}">
              <a16:creationId xmlns:a16="http://schemas.microsoft.com/office/drawing/2014/main" id="{FAEEFC06-964C-4018-8D81-248310ED3DE9}"/>
            </a:ext>
          </a:extLst>
        </xdr:cNvPr>
        <xdr:cNvSpPr/>
      </xdr:nvSpPr>
      <xdr:spPr>
        <a:xfrm>
          <a:off x="22110700" y="696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80636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3E8B3919-19A4-4406-BB26-EC16DC53C443}"/>
            </a:ext>
          </a:extLst>
        </xdr:cNvPr>
        <xdr:cNvSpPr txBox="1"/>
      </xdr:nvSpPr>
      <xdr:spPr>
        <a:xfrm>
          <a:off x="22199600" y="693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107238</xdr:rowOff>
    </xdr:from>
    <xdr:to>
      <xdr:col>112</xdr:col>
      <xdr:colOff>38100</xdr:colOff>
      <xdr:row>41</xdr:row>
      <xdr:rowOff>37388</xdr:rowOff>
    </xdr:to>
    <xdr:sp macro="" textlink="">
      <xdr:nvSpPr>
        <xdr:cNvPr id="493" name="楕円 492">
          <a:extLst>
            <a:ext uri="{FF2B5EF4-FFF2-40B4-BE49-F238E27FC236}">
              <a16:creationId xmlns:a16="http://schemas.microsoft.com/office/drawing/2014/main" id="{953B98E8-3E10-4943-AE7A-E51E5B817034}"/>
            </a:ext>
          </a:extLst>
        </xdr:cNvPr>
        <xdr:cNvSpPr/>
      </xdr:nvSpPr>
      <xdr:spPr>
        <a:xfrm>
          <a:off x="21272500" y="696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153009</xdr:rowOff>
    </xdr:from>
    <xdr:to>
      <xdr:col>116</xdr:col>
      <xdr:colOff>63500</xdr:colOff>
      <xdr:row>40</xdr:row>
      <xdr:rowOff>158038</xdr:rowOff>
    </xdr:to>
    <xdr:cxnSp macro="">
      <xdr:nvCxnSpPr>
        <xdr:cNvPr id="494" name="直線コネクタ 493">
          <a:extLst>
            <a:ext uri="{FF2B5EF4-FFF2-40B4-BE49-F238E27FC236}">
              <a16:creationId xmlns:a16="http://schemas.microsoft.com/office/drawing/2014/main" id="{4BF70B2D-39B4-4221-9760-90F5B0F698AC}"/>
            </a:ext>
          </a:extLst>
        </xdr:cNvPr>
        <xdr:cNvCxnSpPr/>
      </xdr:nvCxnSpPr>
      <xdr:spPr>
        <a:xfrm flipV="1">
          <a:off x="21323300" y="7011009"/>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109525</xdr:rowOff>
    </xdr:from>
    <xdr:to>
      <xdr:col>107</xdr:col>
      <xdr:colOff>101600</xdr:colOff>
      <xdr:row>41</xdr:row>
      <xdr:rowOff>39675</xdr:rowOff>
    </xdr:to>
    <xdr:sp macro="" textlink="">
      <xdr:nvSpPr>
        <xdr:cNvPr id="495" name="楕円 494">
          <a:extLst>
            <a:ext uri="{FF2B5EF4-FFF2-40B4-BE49-F238E27FC236}">
              <a16:creationId xmlns:a16="http://schemas.microsoft.com/office/drawing/2014/main" id="{04391F0F-ECD0-4E05-942C-8972732C6C65}"/>
            </a:ext>
          </a:extLst>
        </xdr:cNvPr>
        <xdr:cNvSpPr/>
      </xdr:nvSpPr>
      <xdr:spPr>
        <a:xfrm>
          <a:off x="20383500" y="696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158038</xdr:rowOff>
    </xdr:from>
    <xdr:to>
      <xdr:col>111</xdr:col>
      <xdr:colOff>177800</xdr:colOff>
      <xdr:row>40</xdr:row>
      <xdr:rowOff>160325</xdr:rowOff>
    </xdr:to>
    <xdr:cxnSp macro="">
      <xdr:nvCxnSpPr>
        <xdr:cNvPr id="496" name="直線コネクタ 495">
          <a:extLst>
            <a:ext uri="{FF2B5EF4-FFF2-40B4-BE49-F238E27FC236}">
              <a16:creationId xmlns:a16="http://schemas.microsoft.com/office/drawing/2014/main" id="{02E6D297-F446-47CB-9AAD-8B03AAD23863}"/>
            </a:ext>
          </a:extLst>
        </xdr:cNvPr>
        <xdr:cNvCxnSpPr/>
      </xdr:nvCxnSpPr>
      <xdr:spPr>
        <a:xfrm flipV="1">
          <a:off x="20434300" y="701603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113640</xdr:rowOff>
    </xdr:from>
    <xdr:to>
      <xdr:col>102</xdr:col>
      <xdr:colOff>165100</xdr:colOff>
      <xdr:row>41</xdr:row>
      <xdr:rowOff>43790</xdr:rowOff>
    </xdr:to>
    <xdr:sp macro="" textlink="">
      <xdr:nvSpPr>
        <xdr:cNvPr id="497" name="楕円 496">
          <a:extLst>
            <a:ext uri="{FF2B5EF4-FFF2-40B4-BE49-F238E27FC236}">
              <a16:creationId xmlns:a16="http://schemas.microsoft.com/office/drawing/2014/main" id="{988D9A0B-B91B-4EB8-921F-7A54B287B30B}"/>
            </a:ext>
          </a:extLst>
        </xdr:cNvPr>
        <xdr:cNvSpPr/>
      </xdr:nvSpPr>
      <xdr:spPr>
        <a:xfrm>
          <a:off x="19494500" y="69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160325</xdr:rowOff>
    </xdr:from>
    <xdr:to>
      <xdr:col>107</xdr:col>
      <xdr:colOff>50800</xdr:colOff>
      <xdr:row>40</xdr:row>
      <xdr:rowOff>164440</xdr:rowOff>
    </xdr:to>
    <xdr:cxnSp macro="">
      <xdr:nvCxnSpPr>
        <xdr:cNvPr id="498" name="直線コネクタ 497">
          <a:extLst>
            <a:ext uri="{FF2B5EF4-FFF2-40B4-BE49-F238E27FC236}">
              <a16:creationId xmlns:a16="http://schemas.microsoft.com/office/drawing/2014/main" id="{D45B0DD8-8F7A-4E5B-8E95-9F394791D31D}"/>
            </a:ext>
          </a:extLst>
        </xdr:cNvPr>
        <xdr:cNvCxnSpPr/>
      </xdr:nvCxnSpPr>
      <xdr:spPr>
        <a:xfrm flipV="1">
          <a:off x="19545300" y="7018325"/>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119583</xdr:rowOff>
    </xdr:from>
    <xdr:to>
      <xdr:col>98</xdr:col>
      <xdr:colOff>38100</xdr:colOff>
      <xdr:row>41</xdr:row>
      <xdr:rowOff>49733</xdr:rowOff>
    </xdr:to>
    <xdr:sp macro="" textlink="">
      <xdr:nvSpPr>
        <xdr:cNvPr id="499" name="楕円 498">
          <a:extLst>
            <a:ext uri="{FF2B5EF4-FFF2-40B4-BE49-F238E27FC236}">
              <a16:creationId xmlns:a16="http://schemas.microsoft.com/office/drawing/2014/main" id="{029769B9-7A7B-4B1D-B12E-12D45CFAC7E4}"/>
            </a:ext>
          </a:extLst>
        </xdr:cNvPr>
        <xdr:cNvSpPr/>
      </xdr:nvSpPr>
      <xdr:spPr>
        <a:xfrm>
          <a:off x="18605500" y="697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164440</xdr:rowOff>
    </xdr:from>
    <xdr:to>
      <xdr:col>102</xdr:col>
      <xdr:colOff>114300</xdr:colOff>
      <xdr:row>40</xdr:row>
      <xdr:rowOff>170383</xdr:rowOff>
    </xdr:to>
    <xdr:cxnSp macro="">
      <xdr:nvCxnSpPr>
        <xdr:cNvPr id="500" name="直線コネクタ 499">
          <a:extLst>
            <a:ext uri="{FF2B5EF4-FFF2-40B4-BE49-F238E27FC236}">
              <a16:creationId xmlns:a16="http://schemas.microsoft.com/office/drawing/2014/main" id="{D88E9BAB-1DEF-4773-99CF-8AF85B69E261}"/>
            </a:ext>
          </a:extLst>
        </xdr:cNvPr>
        <xdr:cNvCxnSpPr/>
      </xdr:nvCxnSpPr>
      <xdr:spPr>
        <a:xfrm flipV="1">
          <a:off x="18656300" y="7022440"/>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1857B487-D94E-4D36-BF92-BD2E50451A8D}"/>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1E16930D-3177-4471-ABFA-45052125878C}"/>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5E5146EA-0E62-4ED8-905B-28A98BE159CB}"/>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8EBCE346-4386-460E-AADD-23BB77B61355}"/>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28515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7C71E22E-ED40-4539-A810-10E2E7294C83}"/>
            </a:ext>
          </a:extLst>
        </xdr:cNvPr>
        <xdr:cNvSpPr txBox="1"/>
      </xdr:nvSpPr>
      <xdr:spPr>
        <a:xfrm>
          <a:off x="21075727" y="705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30802</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005AE1B-373E-4211-809B-767CD01A7BCB}"/>
            </a:ext>
          </a:extLst>
        </xdr:cNvPr>
        <xdr:cNvSpPr txBox="1"/>
      </xdr:nvSpPr>
      <xdr:spPr>
        <a:xfrm>
          <a:off x="20199427" y="706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34917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5F0988F0-AC16-4C97-A670-3AA6CE69FF71}"/>
            </a:ext>
          </a:extLst>
        </xdr:cNvPr>
        <xdr:cNvSpPr txBox="1"/>
      </xdr:nvSpPr>
      <xdr:spPr>
        <a:xfrm>
          <a:off x="19310427" y="70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40860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8A044714-0E11-4A9E-B38A-7E9B76E6C6B5}"/>
            </a:ext>
          </a:extLst>
        </xdr:cNvPr>
        <xdr:cNvSpPr txBox="1"/>
      </xdr:nvSpPr>
      <xdr:spPr>
        <a:xfrm>
          <a:off x="18421427" y="707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86931BA1-DC81-4F05-8811-FFB80E3A0DD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13A2F54-21D5-4924-9692-46921832B97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A9976E3-EE48-4D6A-B185-5BFFD55EAA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B57F43A-C03D-45BE-9EC9-2515E7D69D3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5F2AB04-BE53-4544-A683-9C163EC2A4F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A96E7945-E861-4E79-AA86-C567D0B28B9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FAF8C24-4049-4428-9AA7-4623237099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745B4E79-F522-4BC7-A41E-660D99E5416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F00E1D4F-69C1-4B91-9332-99A2AAE575F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385B1E8F-7B88-4D19-9250-A298AE84EAB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456DDBA-5AB9-4E4A-9C0C-0491D9BF1F1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3DC78AB9-3DDE-43DB-8D6E-E6E95465B59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DCCE9096-3764-43E0-9BED-4330B8A7318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5C729606-471B-4774-9749-54680E0D1C3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99A89866-7B59-4406-8F7A-9C1730AF221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E0A0F15-5EBE-430A-AF9D-2580A23BE2D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4B1D7BFC-717A-4291-8611-8CE62CB3F55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316736CF-1977-4F1F-84ED-C90807EBFF1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982369CC-908F-400F-8F53-0F75126DFD4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82A08177-204D-48A0-8BBD-FED1EF10BE6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CACC4B93-D312-45C0-B3E2-0C0F1E0F23A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5905036E-3EEB-4273-8A5D-448860023FD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5271D949-474D-47B6-8D8B-273ECFFF19B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52372D3F-24F1-4574-B93E-6DF5DB48B7D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E14200D-08AD-4897-8F80-CB17B5C4672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0942491D-762D-4544-A2D1-6FC141B09B26}"/>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6C939070-D5BA-4514-9E9D-044B464AD7C8}"/>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E92557BB-7294-4408-9742-AC8AECEC340C}"/>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5E8A8526-2FC7-453E-B2DA-FC3E61281EF8}"/>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DC0FBB7D-8F36-4101-9FFE-8D501F545733}"/>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BC8489F-628D-4AD1-9D81-A8007C95E138}"/>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645D9BA1-2B10-439A-8280-615A44171401}"/>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5008EA02-BFD1-4D4F-AE39-3F88AECC6241}"/>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BC0D40E7-3EC6-43EC-B3FF-CC616F20C8DA}"/>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F3BA6661-E5F1-4774-8B9A-D8A0B8AB923E}"/>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47EA5D33-E81B-4554-B951-B29543759814}"/>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DCA7B2C-2895-47B7-AAE8-D79FA246769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48458BD-7D80-4A7B-B590-D2B74158357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D9FA40A-F2AC-4805-8F29-CBA5EFCC129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0D810E5-0170-42A9-BAE0-483C79D66D4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AA75387-DC5D-4448-9768-7A21FC5787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163104</xdr:rowOff>
    </xdr:from>
    <xdr:to>
      <xdr:col>85</xdr:col>
      <xdr:colOff>177800</xdr:colOff>
      <xdr:row>63</xdr:row>
      <xdr:rowOff>93254</xdr:rowOff>
    </xdr:to>
    <xdr:sp macro="" textlink="">
      <xdr:nvSpPr>
        <xdr:cNvPr id="550" name="楕円 549">
          <a:extLst>
            <a:ext uri="{FF2B5EF4-FFF2-40B4-BE49-F238E27FC236}">
              <a16:creationId xmlns:a16="http://schemas.microsoft.com/office/drawing/2014/main" id="{9B0862A0-F12F-46FB-B2F1-629181575352}"/>
            </a:ext>
          </a:extLst>
        </xdr:cNvPr>
        <xdr:cNvSpPr/>
      </xdr:nvSpPr>
      <xdr:spPr>
        <a:xfrm>
          <a:off x="162687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141531</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356043D4-F297-448D-846B-5D4848068AE8}"/>
            </a:ext>
          </a:extLst>
        </xdr:cNvPr>
        <xdr:cNvSpPr txBox="1"/>
      </xdr:nvSpPr>
      <xdr:spPr>
        <a:xfrm>
          <a:off x="16357600"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163104</xdr:rowOff>
    </xdr:from>
    <xdr:to>
      <xdr:col>81</xdr:col>
      <xdr:colOff>101600</xdr:colOff>
      <xdr:row>63</xdr:row>
      <xdr:rowOff>93254</xdr:rowOff>
    </xdr:to>
    <xdr:sp macro="" textlink="">
      <xdr:nvSpPr>
        <xdr:cNvPr id="552" name="楕円 551">
          <a:extLst>
            <a:ext uri="{FF2B5EF4-FFF2-40B4-BE49-F238E27FC236}">
              <a16:creationId xmlns:a16="http://schemas.microsoft.com/office/drawing/2014/main" id="{6F46822C-F089-4D7A-9A55-5DB79EF42DFE}"/>
            </a:ext>
          </a:extLst>
        </xdr:cNvPr>
        <xdr:cNvSpPr/>
      </xdr:nvSpPr>
      <xdr:spPr>
        <a:xfrm>
          <a:off x="15430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42454</xdr:rowOff>
    </xdr:from>
    <xdr:to>
      <xdr:col>85</xdr:col>
      <xdr:colOff>127000</xdr:colOff>
      <xdr:row>63</xdr:row>
      <xdr:rowOff>42454</xdr:rowOff>
    </xdr:to>
    <xdr:cxnSp macro="">
      <xdr:nvCxnSpPr>
        <xdr:cNvPr id="553" name="直線コネクタ 552">
          <a:extLst>
            <a:ext uri="{FF2B5EF4-FFF2-40B4-BE49-F238E27FC236}">
              <a16:creationId xmlns:a16="http://schemas.microsoft.com/office/drawing/2014/main" id="{7FF9F8DE-7779-4C48-A9B1-BD3767FC4682}"/>
            </a:ext>
          </a:extLst>
        </xdr:cNvPr>
        <xdr:cNvCxnSpPr/>
      </xdr:nvCxnSpPr>
      <xdr:spPr>
        <a:xfrm>
          <a:off x="15481300" y="108438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163104</xdr:rowOff>
    </xdr:from>
    <xdr:to>
      <xdr:col>76</xdr:col>
      <xdr:colOff>165100</xdr:colOff>
      <xdr:row>63</xdr:row>
      <xdr:rowOff>93254</xdr:rowOff>
    </xdr:to>
    <xdr:sp macro="" textlink="">
      <xdr:nvSpPr>
        <xdr:cNvPr id="554" name="楕円 553">
          <a:extLst>
            <a:ext uri="{FF2B5EF4-FFF2-40B4-BE49-F238E27FC236}">
              <a16:creationId xmlns:a16="http://schemas.microsoft.com/office/drawing/2014/main" id="{5770943D-EEF4-42B6-9429-9F1928D94365}"/>
            </a:ext>
          </a:extLst>
        </xdr:cNvPr>
        <xdr:cNvSpPr/>
      </xdr:nvSpPr>
      <xdr:spPr>
        <a:xfrm>
          <a:off x="14541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42454</xdr:rowOff>
    </xdr:from>
    <xdr:to>
      <xdr:col>81</xdr:col>
      <xdr:colOff>50800</xdr:colOff>
      <xdr:row>63</xdr:row>
      <xdr:rowOff>42454</xdr:rowOff>
    </xdr:to>
    <xdr:cxnSp macro="">
      <xdr:nvCxnSpPr>
        <xdr:cNvPr id="555" name="直線コネクタ 554">
          <a:extLst>
            <a:ext uri="{FF2B5EF4-FFF2-40B4-BE49-F238E27FC236}">
              <a16:creationId xmlns:a16="http://schemas.microsoft.com/office/drawing/2014/main" id="{4C1D3792-5C83-420C-B663-7AEE7CFED8BD}"/>
            </a:ext>
          </a:extLst>
        </xdr:cNvPr>
        <xdr:cNvCxnSpPr/>
      </xdr:nvCxnSpPr>
      <xdr:spPr>
        <a:xfrm>
          <a:off x="14592300" y="108438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128815</xdr:rowOff>
    </xdr:from>
    <xdr:to>
      <xdr:col>72</xdr:col>
      <xdr:colOff>38100</xdr:colOff>
      <xdr:row>63</xdr:row>
      <xdr:rowOff>58965</xdr:rowOff>
    </xdr:to>
    <xdr:sp macro="" textlink="">
      <xdr:nvSpPr>
        <xdr:cNvPr id="556" name="楕円 555">
          <a:extLst>
            <a:ext uri="{FF2B5EF4-FFF2-40B4-BE49-F238E27FC236}">
              <a16:creationId xmlns:a16="http://schemas.microsoft.com/office/drawing/2014/main" id="{ECE8448C-45A3-44F7-A4D8-51C510BBF9DB}"/>
            </a:ext>
          </a:extLst>
        </xdr:cNvPr>
        <xdr:cNvSpPr/>
      </xdr:nvSpPr>
      <xdr:spPr>
        <a:xfrm>
          <a:off x="13652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8165</xdr:rowOff>
    </xdr:from>
    <xdr:to>
      <xdr:col>76</xdr:col>
      <xdr:colOff>114300</xdr:colOff>
      <xdr:row>63</xdr:row>
      <xdr:rowOff>42454</xdr:rowOff>
    </xdr:to>
    <xdr:cxnSp macro="">
      <xdr:nvCxnSpPr>
        <xdr:cNvPr id="557" name="直線コネクタ 556">
          <a:extLst>
            <a:ext uri="{FF2B5EF4-FFF2-40B4-BE49-F238E27FC236}">
              <a16:creationId xmlns:a16="http://schemas.microsoft.com/office/drawing/2014/main" id="{76A19081-93F7-49C9-ACE7-167B4487EC8B}"/>
            </a:ext>
          </a:extLst>
        </xdr:cNvPr>
        <xdr:cNvCxnSpPr/>
      </xdr:nvCxnSpPr>
      <xdr:spPr>
        <a:xfrm>
          <a:off x="13703300" y="1080951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89626</xdr:rowOff>
    </xdr:from>
    <xdr:to>
      <xdr:col>67</xdr:col>
      <xdr:colOff>101600</xdr:colOff>
      <xdr:row>63</xdr:row>
      <xdr:rowOff>19776</xdr:rowOff>
    </xdr:to>
    <xdr:sp macro="" textlink="">
      <xdr:nvSpPr>
        <xdr:cNvPr id="558" name="楕円 557">
          <a:extLst>
            <a:ext uri="{FF2B5EF4-FFF2-40B4-BE49-F238E27FC236}">
              <a16:creationId xmlns:a16="http://schemas.microsoft.com/office/drawing/2014/main" id="{A6C385CE-8916-4B9B-97E4-C1E2B0AFF409}"/>
            </a:ext>
          </a:extLst>
        </xdr:cNvPr>
        <xdr:cNvSpPr/>
      </xdr:nvSpPr>
      <xdr:spPr>
        <a:xfrm>
          <a:off x="12763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140426</xdr:rowOff>
    </xdr:from>
    <xdr:to>
      <xdr:col>71</xdr:col>
      <xdr:colOff>177800</xdr:colOff>
      <xdr:row>63</xdr:row>
      <xdr:rowOff>8165</xdr:rowOff>
    </xdr:to>
    <xdr:cxnSp macro="">
      <xdr:nvCxnSpPr>
        <xdr:cNvPr id="559" name="直線コネクタ 558">
          <a:extLst>
            <a:ext uri="{FF2B5EF4-FFF2-40B4-BE49-F238E27FC236}">
              <a16:creationId xmlns:a16="http://schemas.microsoft.com/office/drawing/2014/main" id="{CB6B9C4A-190A-472C-840E-C50EF32A8267}"/>
            </a:ext>
          </a:extLst>
        </xdr:cNvPr>
        <xdr:cNvCxnSpPr/>
      </xdr:nvCxnSpPr>
      <xdr:spPr>
        <a:xfrm>
          <a:off x="12814300" y="1077032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63BD0A4B-2B48-47B0-A184-95A4C104C3B4}"/>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16756D15-B3E9-4366-AF5A-5EA7EB910556}"/>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FFCDDD40-2A41-4D12-BCDF-995DEA06AAC3}"/>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C2014732-0562-4FBE-B5E9-A4381E4BF848}"/>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84381</xdr:rowOff>
    </xdr:from>
    <xdr:ext cx="405111" cy="259045"/>
    <xdr:sp macro="" textlink="">
      <xdr:nvSpPr>
        <xdr:cNvPr id="564" name="n_1mainValue【学校施設】&#10;有形固定資産減価償却率">
          <a:extLst>
            <a:ext uri="{FF2B5EF4-FFF2-40B4-BE49-F238E27FC236}">
              <a16:creationId xmlns:a16="http://schemas.microsoft.com/office/drawing/2014/main" id="{73D2E1B5-3266-4D09-AF57-02FFD82B3C83}"/>
            </a:ext>
          </a:extLst>
        </xdr:cNvPr>
        <xdr:cNvSpPr txBox="1"/>
      </xdr:nvSpPr>
      <xdr:spPr>
        <a:xfrm>
          <a:off x="152660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84381</xdr:rowOff>
    </xdr:from>
    <xdr:ext cx="405111" cy="259045"/>
    <xdr:sp macro="" textlink="">
      <xdr:nvSpPr>
        <xdr:cNvPr id="565" name="n_2mainValue【学校施設】&#10;有形固定資産減価償却率">
          <a:extLst>
            <a:ext uri="{FF2B5EF4-FFF2-40B4-BE49-F238E27FC236}">
              <a16:creationId xmlns:a16="http://schemas.microsoft.com/office/drawing/2014/main" id="{0DFFAA79-390D-4068-91B7-D2B6A35346A5}"/>
            </a:ext>
          </a:extLst>
        </xdr:cNvPr>
        <xdr:cNvSpPr txBox="1"/>
      </xdr:nvSpPr>
      <xdr:spPr>
        <a:xfrm>
          <a:off x="14389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50092</xdr:rowOff>
    </xdr:from>
    <xdr:ext cx="405111" cy="259045"/>
    <xdr:sp macro="" textlink="">
      <xdr:nvSpPr>
        <xdr:cNvPr id="566" name="n_3mainValue【学校施設】&#10;有形固定資産減価償却率">
          <a:extLst>
            <a:ext uri="{FF2B5EF4-FFF2-40B4-BE49-F238E27FC236}">
              <a16:creationId xmlns:a16="http://schemas.microsoft.com/office/drawing/2014/main" id="{7E6411F7-C123-4EDD-88C2-EFB381C8C89B}"/>
            </a:ext>
          </a:extLst>
        </xdr:cNvPr>
        <xdr:cNvSpPr txBox="1"/>
      </xdr:nvSpPr>
      <xdr:spPr>
        <a:xfrm>
          <a:off x="135007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10903</xdr:rowOff>
    </xdr:from>
    <xdr:ext cx="405111" cy="259045"/>
    <xdr:sp macro="" textlink="">
      <xdr:nvSpPr>
        <xdr:cNvPr id="567" name="n_4mainValue【学校施設】&#10;有形固定資産減価償却率">
          <a:extLst>
            <a:ext uri="{FF2B5EF4-FFF2-40B4-BE49-F238E27FC236}">
              <a16:creationId xmlns:a16="http://schemas.microsoft.com/office/drawing/2014/main" id="{C29526C8-5F4B-4C12-AADF-686B06F7D4CF}"/>
            </a:ext>
          </a:extLst>
        </xdr:cNvPr>
        <xdr:cNvSpPr txBox="1"/>
      </xdr:nvSpPr>
      <xdr:spPr>
        <a:xfrm>
          <a:off x="12611744"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1595BB5-E9D6-4CC8-B987-25F86CD4F1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A99B0088-C4B9-4C69-9CA8-EF00A8F37B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EE41EBC-84F4-43AE-A3AD-D6781DF54A1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9105A350-EF44-40E6-A3B7-E15EA938237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71F1BF8-067B-41CA-A2DD-975C177C4F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8E77F21-09D5-48FF-B455-E5AAFE9BF2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8E11C96-F0EB-4D5E-AEE4-CC21EA031B1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C16C105E-D665-49FD-AF95-19E3CD9CE2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344F4E12-14A6-412E-BAE9-3FE598D65E1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5C52E39-11E4-43E8-9B53-A8DC297A9D3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E99FF294-3F70-415C-826E-C44FB57CA30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BE6E00F0-FA7D-4DB7-BF5E-62118373E04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F4E7C449-F818-4534-A3AB-83A6B423267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895152E0-8456-4D58-BC3B-7C6671099F2C}"/>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50BBA7E2-687C-431D-95ED-C9FB0A27127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C068399F-46AC-4AF2-B3FC-51BBAFD5C80C}"/>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56E4A078-9C39-4AD7-BE11-5E5256C2A10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1FEFF81E-E561-4614-A595-A538A26A6C3F}"/>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979C16C-8F61-47B8-B801-B63F2F3822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5F74F4DA-72A1-4823-A218-628DADB0EC7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7F0CCA6-048B-4D5D-A0D1-8A184A77C34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A5316D46-BF50-4EEB-A766-324272629ABE}"/>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392503D1-3B43-4595-9047-33113B787D38}"/>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59511ECC-8EF5-447C-9288-5EED5EDDCE68}"/>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BF1A0619-FD04-465E-926D-4BFB2B237178}"/>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58F3152B-B091-4DEF-85F8-F8E4E159EC67}"/>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366A45A8-397D-42F6-BDF3-417953FF8652}"/>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F0C7B235-3B9F-4011-8C2F-7C4B749F26F2}"/>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34791B4C-649D-4F42-B565-0E4F43668A8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AB17471D-AB98-4C00-B3F4-1B9B2CA5AA0F}"/>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2DD1E3EE-ACA4-46AB-8AF6-869AD53B8A64}"/>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B1451F98-79E0-4E3B-A1E6-E36D1B26FDC2}"/>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4DCE64D-6C47-465E-96B6-5194E143C24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EB9A246-455F-4AFD-AECE-1322BD5C741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CC914F9-5923-4B03-9F45-2EDF0216714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06FE215-D9CD-442E-A20B-FE5A7E96EC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C66B042-C81E-476D-8EFD-CCBB423C759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154574</xdr:rowOff>
    </xdr:from>
    <xdr:to>
      <xdr:col>116</xdr:col>
      <xdr:colOff>114300</xdr:colOff>
      <xdr:row>63</xdr:row>
      <xdr:rowOff>84724</xdr:rowOff>
    </xdr:to>
    <xdr:sp macro="" textlink="">
      <xdr:nvSpPr>
        <xdr:cNvPr id="605" name="楕円 604">
          <a:extLst>
            <a:ext uri="{FF2B5EF4-FFF2-40B4-BE49-F238E27FC236}">
              <a16:creationId xmlns:a16="http://schemas.microsoft.com/office/drawing/2014/main" id="{37086C07-5AFB-4818-8D35-F8A1DE5A49EF}"/>
            </a:ext>
          </a:extLst>
        </xdr:cNvPr>
        <xdr:cNvSpPr/>
      </xdr:nvSpPr>
      <xdr:spPr>
        <a:xfrm>
          <a:off x="22110700" y="1078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69501</xdr:rowOff>
    </xdr:from>
    <xdr:ext cx="469744" cy="259045"/>
    <xdr:sp macro="" textlink="">
      <xdr:nvSpPr>
        <xdr:cNvPr id="606" name="【学校施設】&#10;一人当たり面積該当値テキスト">
          <a:extLst>
            <a:ext uri="{FF2B5EF4-FFF2-40B4-BE49-F238E27FC236}">
              <a16:creationId xmlns:a16="http://schemas.microsoft.com/office/drawing/2014/main" id="{7EFF3659-392A-4A86-A0F9-DA9478369A84}"/>
            </a:ext>
          </a:extLst>
        </xdr:cNvPr>
        <xdr:cNvSpPr txBox="1"/>
      </xdr:nvSpPr>
      <xdr:spPr>
        <a:xfrm>
          <a:off x="22199600" y="10699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158917</xdr:rowOff>
    </xdr:from>
    <xdr:to>
      <xdr:col>112</xdr:col>
      <xdr:colOff>38100</xdr:colOff>
      <xdr:row>63</xdr:row>
      <xdr:rowOff>89067</xdr:rowOff>
    </xdr:to>
    <xdr:sp macro="" textlink="">
      <xdr:nvSpPr>
        <xdr:cNvPr id="607" name="楕円 606">
          <a:extLst>
            <a:ext uri="{FF2B5EF4-FFF2-40B4-BE49-F238E27FC236}">
              <a16:creationId xmlns:a16="http://schemas.microsoft.com/office/drawing/2014/main" id="{6F6036C3-2C8A-4A08-A658-16E480C8DBBF}"/>
            </a:ext>
          </a:extLst>
        </xdr:cNvPr>
        <xdr:cNvSpPr/>
      </xdr:nvSpPr>
      <xdr:spPr>
        <a:xfrm>
          <a:off x="21272500" y="1078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33924</xdr:rowOff>
    </xdr:from>
    <xdr:to>
      <xdr:col>116</xdr:col>
      <xdr:colOff>63500</xdr:colOff>
      <xdr:row>63</xdr:row>
      <xdr:rowOff>38267</xdr:rowOff>
    </xdr:to>
    <xdr:cxnSp macro="">
      <xdr:nvCxnSpPr>
        <xdr:cNvPr id="608" name="直線コネクタ 607">
          <a:extLst>
            <a:ext uri="{FF2B5EF4-FFF2-40B4-BE49-F238E27FC236}">
              <a16:creationId xmlns:a16="http://schemas.microsoft.com/office/drawing/2014/main" id="{902A3E7C-D922-4896-857E-7147112391A6}"/>
            </a:ext>
          </a:extLst>
        </xdr:cNvPr>
        <xdr:cNvCxnSpPr/>
      </xdr:nvCxnSpPr>
      <xdr:spPr>
        <a:xfrm flipV="1">
          <a:off x="21323300" y="10835274"/>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160929</xdr:rowOff>
    </xdr:from>
    <xdr:to>
      <xdr:col>107</xdr:col>
      <xdr:colOff>101600</xdr:colOff>
      <xdr:row>63</xdr:row>
      <xdr:rowOff>91079</xdr:rowOff>
    </xdr:to>
    <xdr:sp macro="" textlink="">
      <xdr:nvSpPr>
        <xdr:cNvPr id="609" name="楕円 608">
          <a:extLst>
            <a:ext uri="{FF2B5EF4-FFF2-40B4-BE49-F238E27FC236}">
              <a16:creationId xmlns:a16="http://schemas.microsoft.com/office/drawing/2014/main" id="{1D318937-41CE-4094-A8CF-948C9B8189AA}"/>
            </a:ext>
          </a:extLst>
        </xdr:cNvPr>
        <xdr:cNvSpPr/>
      </xdr:nvSpPr>
      <xdr:spPr>
        <a:xfrm>
          <a:off x="20383500" y="1079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38267</xdr:rowOff>
    </xdr:from>
    <xdr:to>
      <xdr:col>111</xdr:col>
      <xdr:colOff>177800</xdr:colOff>
      <xdr:row>63</xdr:row>
      <xdr:rowOff>40279</xdr:rowOff>
    </xdr:to>
    <xdr:cxnSp macro="">
      <xdr:nvCxnSpPr>
        <xdr:cNvPr id="610" name="直線コネクタ 609">
          <a:extLst>
            <a:ext uri="{FF2B5EF4-FFF2-40B4-BE49-F238E27FC236}">
              <a16:creationId xmlns:a16="http://schemas.microsoft.com/office/drawing/2014/main" id="{05897B36-EC6D-42C4-8EF6-26343A419565}"/>
            </a:ext>
          </a:extLst>
        </xdr:cNvPr>
        <xdr:cNvCxnSpPr/>
      </xdr:nvCxnSpPr>
      <xdr:spPr>
        <a:xfrm flipV="1">
          <a:off x="20434300" y="10839617"/>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164953</xdr:rowOff>
    </xdr:from>
    <xdr:to>
      <xdr:col>102</xdr:col>
      <xdr:colOff>165100</xdr:colOff>
      <xdr:row>63</xdr:row>
      <xdr:rowOff>95103</xdr:rowOff>
    </xdr:to>
    <xdr:sp macro="" textlink="">
      <xdr:nvSpPr>
        <xdr:cNvPr id="611" name="楕円 610">
          <a:extLst>
            <a:ext uri="{FF2B5EF4-FFF2-40B4-BE49-F238E27FC236}">
              <a16:creationId xmlns:a16="http://schemas.microsoft.com/office/drawing/2014/main" id="{1DDFFBF6-F5B5-44FA-8E98-B008D28C9849}"/>
            </a:ext>
          </a:extLst>
        </xdr:cNvPr>
        <xdr:cNvSpPr/>
      </xdr:nvSpPr>
      <xdr:spPr>
        <a:xfrm>
          <a:off x="19494500" y="107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40279</xdr:rowOff>
    </xdr:from>
    <xdr:to>
      <xdr:col>107</xdr:col>
      <xdr:colOff>50800</xdr:colOff>
      <xdr:row>63</xdr:row>
      <xdr:rowOff>44303</xdr:rowOff>
    </xdr:to>
    <xdr:cxnSp macro="">
      <xdr:nvCxnSpPr>
        <xdr:cNvPr id="612" name="直線コネクタ 611">
          <a:extLst>
            <a:ext uri="{FF2B5EF4-FFF2-40B4-BE49-F238E27FC236}">
              <a16:creationId xmlns:a16="http://schemas.microsoft.com/office/drawing/2014/main" id="{3C130762-D3AB-47C7-8398-B2B2958E66B3}"/>
            </a:ext>
          </a:extLst>
        </xdr:cNvPr>
        <xdr:cNvCxnSpPr/>
      </xdr:nvCxnSpPr>
      <xdr:spPr>
        <a:xfrm flipV="1">
          <a:off x="19545300" y="10841629"/>
          <a:ext cx="889000" cy="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170119</xdr:rowOff>
    </xdr:from>
    <xdr:to>
      <xdr:col>98</xdr:col>
      <xdr:colOff>38100</xdr:colOff>
      <xdr:row>63</xdr:row>
      <xdr:rowOff>100269</xdr:rowOff>
    </xdr:to>
    <xdr:sp macro="" textlink="">
      <xdr:nvSpPr>
        <xdr:cNvPr id="613" name="楕円 612">
          <a:extLst>
            <a:ext uri="{FF2B5EF4-FFF2-40B4-BE49-F238E27FC236}">
              <a16:creationId xmlns:a16="http://schemas.microsoft.com/office/drawing/2014/main" id="{FDF01138-D16B-4022-AEAB-6661E6C5C2DE}"/>
            </a:ext>
          </a:extLst>
        </xdr:cNvPr>
        <xdr:cNvSpPr/>
      </xdr:nvSpPr>
      <xdr:spPr>
        <a:xfrm>
          <a:off x="18605500" y="108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44303</xdr:rowOff>
    </xdr:from>
    <xdr:to>
      <xdr:col>102</xdr:col>
      <xdr:colOff>114300</xdr:colOff>
      <xdr:row>63</xdr:row>
      <xdr:rowOff>49469</xdr:rowOff>
    </xdr:to>
    <xdr:cxnSp macro="">
      <xdr:nvCxnSpPr>
        <xdr:cNvPr id="614" name="直線コネクタ 613">
          <a:extLst>
            <a:ext uri="{FF2B5EF4-FFF2-40B4-BE49-F238E27FC236}">
              <a16:creationId xmlns:a16="http://schemas.microsoft.com/office/drawing/2014/main" id="{F327056E-579B-4221-B1EE-52333B078E0B}"/>
            </a:ext>
          </a:extLst>
        </xdr:cNvPr>
        <xdr:cNvCxnSpPr/>
      </xdr:nvCxnSpPr>
      <xdr:spPr>
        <a:xfrm flipV="1">
          <a:off x="18656300" y="10845653"/>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FB38820F-EBE9-4799-84C7-E19B8068E3AB}"/>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5EEAA276-8860-444A-94BC-D4C6DC0566A2}"/>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F23460E3-6A6A-43CA-9C19-43717CED7B34}"/>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E91D874C-FC71-4C88-A8BD-A7A11F746E4E}"/>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80194</xdr:rowOff>
    </xdr:from>
    <xdr:ext cx="469744" cy="259045"/>
    <xdr:sp macro="" textlink="">
      <xdr:nvSpPr>
        <xdr:cNvPr id="619" name="n_1mainValue【学校施設】&#10;一人当たり面積">
          <a:extLst>
            <a:ext uri="{FF2B5EF4-FFF2-40B4-BE49-F238E27FC236}">
              <a16:creationId xmlns:a16="http://schemas.microsoft.com/office/drawing/2014/main" id="{2DDD2AC6-C629-4C01-AC13-09C5637DDF47}"/>
            </a:ext>
          </a:extLst>
        </xdr:cNvPr>
        <xdr:cNvSpPr txBox="1"/>
      </xdr:nvSpPr>
      <xdr:spPr>
        <a:xfrm>
          <a:off x="21075727" y="1088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82206</xdr:rowOff>
    </xdr:from>
    <xdr:ext cx="469744" cy="259045"/>
    <xdr:sp macro="" textlink="">
      <xdr:nvSpPr>
        <xdr:cNvPr id="620" name="n_2mainValue【学校施設】&#10;一人当たり面積">
          <a:extLst>
            <a:ext uri="{FF2B5EF4-FFF2-40B4-BE49-F238E27FC236}">
              <a16:creationId xmlns:a16="http://schemas.microsoft.com/office/drawing/2014/main" id="{1E4C4C67-0A80-4FA6-8EAA-D81C4014FFFD}"/>
            </a:ext>
          </a:extLst>
        </xdr:cNvPr>
        <xdr:cNvSpPr txBox="1"/>
      </xdr:nvSpPr>
      <xdr:spPr>
        <a:xfrm>
          <a:off x="20199427" y="1088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86230</xdr:rowOff>
    </xdr:from>
    <xdr:ext cx="469744" cy="259045"/>
    <xdr:sp macro="" textlink="">
      <xdr:nvSpPr>
        <xdr:cNvPr id="621" name="n_3mainValue【学校施設】&#10;一人当たり面積">
          <a:extLst>
            <a:ext uri="{FF2B5EF4-FFF2-40B4-BE49-F238E27FC236}">
              <a16:creationId xmlns:a16="http://schemas.microsoft.com/office/drawing/2014/main" id="{0DBB24F7-CFC4-47B8-BE67-B1AF73CE6051}"/>
            </a:ext>
          </a:extLst>
        </xdr:cNvPr>
        <xdr:cNvSpPr txBox="1"/>
      </xdr:nvSpPr>
      <xdr:spPr>
        <a:xfrm>
          <a:off x="19310427" y="108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91396</xdr:rowOff>
    </xdr:from>
    <xdr:ext cx="469744" cy="259045"/>
    <xdr:sp macro="" textlink="">
      <xdr:nvSpPr>
        <xdr:cNvPr id="622" name="n_4mainValue【学校施設】&#10;一人当たり面積">
          <a:extLst>
            <a:ext uri="{FF2B5EF4-FFF2-40B4-BE49-F238E27FC236}">
              <a16:creationId xmlns:a16="http://schemas.microsoft.com/office/drawing/2014/main" id="{44044F04-1DFC-4C49-8BDB-F1704EBF1518}"/>
            </a:ext>
          </a:extLst>
        </xdr:cNvPr>
        <xdr:cNvSpPr txBox="1"/>
      </xdr:nvSpPr>
      <xdr:spPr>
        <a:xfrm>
          <a:off x="18421427" y="1089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4DB63BA-D310-43B0-AB8C-00F68AE7C30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44122E3-3C01-475E-854B-D7D27368119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BC4D08A-85FB-48D2-8FB9-BC8E5A9871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E7CF18E-CBEA-4167-AE8D-C631BC2079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F77D5E0-00DB-4F72-8A93-7D40BE350CB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D4CBFBD-B6A9-475F-A3D3-3F3993A7AC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A8DB844-3178-482E-A8BE-B1B57F3E7B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36AF1E7-F19A-4508-A137-F521E12BED8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6D2D744E-CBD4-4218-8DBC-62E2CB4A890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2F08E7CD-5FA0-4CEA-AC4E-029B874BFF1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E76D26BE-6BAF-4FD6-B015-B0F57A46DF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69864D72-0D4C-4D4F-9A7A-E9E6EA8B683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356B9C38-48A7-4E1D-BB2B-B31561F6697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A4F78DE-4104-4E99-81B4-FDFF69C7619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5494FBF5-D12E-4E5B-B872-8A8200CE260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53DB1E52-632D-49BE-B8DF-51EEF0EFC97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3D78260-6D88-4689-A412-B2BEBFCD4D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22EEE444-1247-4C03-98A6-58C849D54A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71864021-87DD-457D-AAD3-5CF1B12E891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57E7CED8-F100-4DE4-AB91-314E6F7F09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2513968-F33C-470D-8AAC-BD88D1B8D1A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8BD17563-B109-4A07-BF5E-AA1B2B2EFE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233220EF-FF1D-4D7E-952D-3D86E417E0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A71C5D84-9939-4345-9B5C-1DD8A654C085}"/>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71EEC4F2-317E-4724-A669-4070DA42F80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BFB4AD80-1E38-4B3F-A1B1-D6A33C849DB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3E6E1FF1-C357-40BF-897D-38FD6A4634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197E1C91-4DAB-48A5-BAE4-70EC0699095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6609A98E-64C2-4E02-8CF9-331CA150BE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4B5689BE-D227-4975-8C20-A2C0187DA62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FEF2880D-6B4A-41D6-9D43-59B1E9695A1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3BC6453D-0F52-4663-AEEB-DADF03B5BD8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94E6FB47-03AD-46C5-BEED-4187EC2F13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988FD89C-6FBD-4652-ACAB-965388887A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BECB5FEB-833B-42F7-9C7C-0A6C7C270FA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学校施設及び認定こども園の有形固定資産減価償却率が類似団体平均値より高い水準となっている。高水準施設については、建築年が古く、大規模改修等を行っていないことが要因となっている。小学校及び中学校については、義務教育学校として建替を検討している。道路及び認定こども園については、減価償却が進んでいるため、現況を適宜点検しながら計画的な維持補修を行っている。公営住宅については、一人当たりの面積が類似団体平均値より高い水準にあるが、老朽化しているものは順次除却しており、比率の適正化を図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993B44-970F-41D6-990B-1A75C7C789B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E54829-EAD9-46FD-8A44-51441D654A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375741-FE25-4A45-A474-E885E2F69A2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3AA492-EB97-4C7C-8A3A-F207B523278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北海道月形町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42AB73-10A0-4B09-AE7C-067CA02D8C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B5BDAA-0581-4CE9-872D-0C292E3A06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65B7F78-C889-4E0E-BCE7-07896DA328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F9C519-9308-4C96-B5A3-54EB54B4AF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64EB7B-19D5-4CBD-9B20-8F2563DDBAD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D1317F-8ECE-4CD2-8DFA-B420746056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2,732
2,722
150.40
6,570,228
6,468,442
97,755
2,631,574
4,363,946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893D44-FB15-43D9-B8BE-F165C3B9A21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D4FFD5-C07D-471C-B06B-DD87A27DFA1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96237B2-26C1-4BFB-B480-9D6668C4774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EC6DD6-B5C2-4F62-A8D7-F1C49089CA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D30E3E-8DCF-4F66-91DC-A8C36492FF8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BE9527-9B27-4533-A9E3-E4516563F18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AB8AE6-9D4C-414F-B9E9-7B342087D7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4AB423-8FFF-4CBE-A69D-EE77D6CFCA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6D0229-B5D3-4920-82A6-3C1D79F854C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522133-A204-4DA8-BB7C-285F8490ADB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231D47-04EC-4CCF-83D0-0F480775A60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671568-D994-4923-9C30-F2BA90F606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72AC0F-51B3-4D5D-896A-E770878AF1E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CA7FCB-99DD-4016-9BEA-B884D59EA52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0861CE-4466-4D30-A762-BFC0A96795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0A8FBD-B11C-4C08-A5DA-6AE1149B12B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F7F59E-2C87-423B-A528-64D0322C424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C4A701-37DD-4F95-96B9-3C544E2D0F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1CDD84-E90B-42CD-9F9A-2364F2E228B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433AAF-2B2E-4663-97CF-FD13F218545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9B69BF-5823-435B-BF19-35F061041EE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1C3452-35CD-4E88-A452-17F0313E222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F1DD9A-60BF-44E8-9DAD-3B8FEDE8E5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19477C-0EF8-4B5C-A703-1FDBC2EF7A9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9E13A7-2206-4CFB-AD9E-CEE79E249F6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51DF46-0BCD-47E1-AF59-D52665193F6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6315D1-4DEB-4BDA-B5B6-EC772E45A57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7727D4-A9B5-4970-8FF7-26F4CE6E2C5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B213C7A-EDB5-49A6-B44D-00FD05558F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DBC6BD-A139-489C-A503-553BD9C289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460C44-EF3B-4CE4-AB85-9F9A4A48ACD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B8EBF35-410D-4F92-84F5-7E6D04FB789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12288F1-385F-4366-A4E4-6B28349598B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8970343-F2B6-4F31-8E42-8BB7BDB890A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6697814-02D5-4AFC-8298-565177CF5F2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A6821B0-C800-4B93-801B-BF605F75CE3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AB743AF-2F05-4C39-9D21-16EADE42DC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DA830E9-0E17-4C0E-8256-EA815B88B64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72F7BDF-9EE5-4E2F-85D7-72878975846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73858EE-9CBC-4E16-BBFA-1A1791603C0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8BDD3AD-533B-4CD2-AA80-110B5D3D516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507B71A-EB9E-4EF8-BCCA-830EB45B51E4}"/>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C500F01-CA36-4189-A318-FD2B975A0A2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AD8D0C3-0E2C-4D42-B912-F316D91D109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199B4E1-C0AD-4FB6-9F60-CFCC31617626}"/>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0395513-FE97-439E-82C2-6C27BF7ED5CE}"/>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D82F7B5-22E5-4CE7-8592-D0CD87853B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36C5DBC-323D-4106-9DD2-2CA6F69A6F3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3CC3CAC-2CED-4750-8F25-418B162AF0B5}"/>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55EF5303-6E4F-4221-9258-10D23402464B}"/>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3F5AF942-1F81-4237-AC90-AC5ECE773408}"/>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88CD9855-B2B9-4941-A058-716EBDB08B56}"/>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FC9D406F-03FC-4B74-9C4F-391F4B26521F}"/>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D38590BD-127D-4363-BDFC-8B6259370B6A}"/>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6AC85EC8-42D2-4419-838F-50813A4F7233}"/>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7F86BCD-AB7C-408E-A7B0-114EAC5F04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B0A98D0-3763-4C05-A68E-A061D01F4F6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AB86F70-8037-4DC3-B4F0-0D635FD6779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8B6250A-93B4-422F-AD83-E15B88A9CAA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F626C8-0549-44DF-9A92-8F259AEA72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151130</xdr:rowOff>
    </xdr:from>
    <xdr:to>
      <xdr:col>24</xdr:col>
      <xdr:colOff>114300</xdr:colOff>
      <xdr:row>40</xdr:row>
      <xdr:rowOff>81280</xdr:rowOff>
    </xdr:to>
    <xdr:sp macro="" textlink="">
      <xdr:nvSpPr>
        <xdr:cNvPr id="72" name="楕円 71">
          <a:extLst>
            <a:ext uri="{FF2B5EF4-FFF2-40B4-BE49-F238E27FC236}">
              <a16:creationId xmlns:a16="http://schemas.microsoft.com/office/drawing/2014/main" id="{EC6CD726-E653-4757-AA57-DA77828258F5}"/>
            </a:ext>
          </a:extLst>
        </xdr:cNvPr>
        <xdr:cNvSpPr/>
      </xdr:nvSpPr>
      <xdr:spPr>
        <a:xfrm>
          <a:off x="4584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66057</xdr:rowOff>
    </xdr:from>
    <xdr:ext cx="405111" cy="259045"/>
    <xdr:sp macro="" textlink="">
      <xdr:nvSpPr>
        <xdr:cNvPr id="73" name="【図書館】&#10;有形固定資産減価償却率該当値テキスト">
          <a:extLst>
            <a:ext uri="{FF2B5EF4-FFF2-40B4-BE49-F238E27FC236}">
              <a16:creationId xmlns:a16="http://schemas.microsoft.com/office/drawing/2014/main" id="{BB4C55F2-0B10-4E9F-A30C-9DAEA9B7AFB8}"/>
            </a:ext>
          </a:extLst>
        </xdr:cNvPr>
        <xdr:cNvSpPr txBox="1"/>
      </xdr:nvSpPr>
      <xdr:spPr>
        <a:xfrm>
          <a:off x="4673600" y="675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151130</xdr:rowOff>
    </xdr:from>
    <xdr:to>
      <xdr:col>20</xdr:col>
      <xdr:colOff>38100</xdr:colOff>
      <xdr:row>40</xdr:row>
      <xdr:rowOff>81280</xdr:rowOff>
    </xdr:to>
    <xdr:sp macro="" textlink="">
      <xdr:nvSpPr>
        <xdr:cNvPr id="74" name="楕円 73">
          <a:extLst>
            <a:ext uri="{FF2B5EF4-FFF2-40B4-BE49-F238E27FC236}">
              <a16:creationId xmlns:a16="http://schemas.microsoft.com/office/drawing/2014/main" id="{7A3CBE8B-4335-424D-9980-D30E8B66A04B}"/>
            </a:ext>
          </a:extLst>
        </xdr:cNvPr>
        <xdr:cNvSpPr/>
      </xdr:nvSpPr>
      <xdr:spPr>
        <a:xfrm>
          <a:off x="3746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30480</xdr:rowOff>
    </xdr:from>
    <xdr:to>
      <xdr:col>24</xdr:col>
      <xdr:colOff>63500</xdr:colOff>
      <xdr:row>40</xdr:row>
      <xdr:rowOff>30480</xdr:rowOff>
    </xdr:to>
    <xdr:cxnSp macro="">
      <xdr:nvCxnSpPr>
        <xdr:cNvPr id="75" name="直線コネクタ 74">
          <a:extLst>
            <a:ext uri="{FF2B5EF4-FFF2-40B4-BE49-F238E27FC236}">
              <a16:creationId xmlns:a16="http://schemas.microsoft.com/office/drawing/2014/main" id="{12FFDCCD-10F7-430E-B0B4-5C34DB9CF87A}"/>
            </a:ext>
          </a:extLst>
        </xdr:cNvPr>
        <xdr:cNvCxnSpPr/>
      </xdr:nvCxnSpPr>
      <xdr:spPr>
        <a:xfrm>
          <a:off x="3797300" y="688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151130</xdr:rowOff>
    </xdr:from>
    <xdr:to>
      <xdr:col>15</xdr:col>
      <xdr:colOff>101600</xdr:colOff>
      <xdr:row>40</xdr:row>
      <xdr:rowOff>81280</xdr:rowOff>
    </xdr:to>
    <xdr:sp macro="" textlink="">
      <xdr:nvSpPr>
        <xdr:cNvPr id="76" name="楕円 75">
          <a:extLst>
            <a:ext uri="{FF2B5EF4-FFF2-40B4-BE49-F238E27FC236}">
              <a16:creationId xmlns:a16="http://schemas.microsoft.com/office/drawing/2014/main" id="{9E02807F-E202-4103-A392-0C4A0F2D3ECE}"/>
            </a:ext>
          </a:extLst>
        </xdr:cNvPr>
        <xdr:cNvSpPr/>
      </xdr:nvSpPr>
      <xdr:spPr>
        <a:xfrm>
          <a:off x="2857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30480</xdr:rowOff>
    </xdr:from>
    <xdr:to>
      <xdr:col>19</xdr:col>
      <xdr:colOff>177800</xdr:colOff>
      <xdr:row>40</xdr:row>
      <xdr:rowOff>30480</xdr:rowOff>
    </xdr:to>
    <xdr:cxnSp macro="">
      <xdr:nvCxnSpPr>
        <xdr:cNvPr id="77" name="直線コネクタ 76">
          <a:extLst>
            <a:ext uri="{FF2B5EF4-FFF2-40B4-BE49-F238E27FC236}">
              <a16:creationId xmlns:a16="http://schemas.microsoft.com/office/drawing/2014/main" id="{C35B7FFD-171F-476A-AEE0-7F7D98F2CD26}"/>
            </a:ext>
          </a:extLst>
        </xdr:cNvPr>
        <xdr:cNvCxnSpPr/>
      </xdr:nvCxnSpPr>
      <xdr:spPr>
        <a:xfrm>
          <a:off x="29083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102870</xdr:rowOff>
    </xdr:from>
    <xdr:to>
      <xdr:col>10</xdr:col>
      <xdr:colOff>165100</xdr:colOff>
      <xdr:row>40</xdr:row>
      <xdr:rowOff>33020</xdr:rowOff>
    </xdr:to>
    <xdr:sp macro="" textlink="">
      <xdr:nvSpPr>
        <xdr:cNvPr id="78" name="楕円 77">
          <a:extLst>
            <a:ext uri="{FF2B5EF4-FFF2-40B4-BE49-F238E27FC236}">
              <a16:creationId xmlns:a16="http://schemas.microsoft.com/office/drawing/2014/main" id="{5451241A-6292-428B-936E-8A436C46F280}"/>
            </a:ext>
          </a:extLst>
        </xdr:cNvPr>
        <xdr:cNvSpPr/>
      </xdr:nvSpPr>
      <xdr:spPr>
        <a:xfrm>
          <a:off x="19685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153670</xdr:rowOff>
    </xdr:from>
    <xdr:to>
      <xdr:col>15</xdr:col>
      <xdr:colOff>50800</xdr:colOff>
      <xdr:row>40</xdr:row>
      <xdr:rowOff>30480</xdr:rowOff>
    </xdr:to>
    <xdr:cxnSp macro="">
      <xdr:nvCxnSpPr>
        <xdr:cNvPr id="79" name="直線コネクタ 78">
          <a:extLst>
            <a:ext uri="{FF2B5EF4-FFF2-40B4-BE49-F238E27FC236}">
              <a16:creationId xmlns:a16="http://schemas.microsoft.com/office/drawing/2014/main" id="{0F82450D-FA1E-45A1-8DAB-1E05B7623357}"/>
            </a:ext>
          </a:extLst>
        </xdr:cNvPr>
        <xdr:cNvCxnSpPr/>
      </xdr:nvCxnSpPr>
      <xdr:spPr>
        <a:xfrm>
          <a:off x="2019300" y="684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55880</xdr:rowOff>
    </xdr:from>
    <xdr:to>
      <xdr:col>6</xdr:col>
      <xdr:colOff>38100</xdr:colOff>
      <xdr:row>39</xdr:row>
      <xdr:rowOff>157480</xdr:rowOff>
    </xdr:to>
    <xdr:sp macro="" textlink="">
      <xdr:nvSpPr>
        <xdr:cNvPr id="80" name="楕円 79">
          <a:extLst>
            <a:ext uri="{FF2B5EF4-FFF2-40B4-BE49-F238E27FC236}">
              <a16:creationId xmlns:a16="http://schemas.microsoft.com/office/drawing/2014/main" id="{035B9D36-3635-4DBD-9E5E-43511C891051}"/>
            </a:ext>
          </a:extLst>
        </xdr:cNvPr>
        <xdr:cNvSpPr/>
      </xdr:nvSpPr>
      <xdr:spPr>
        <a:xfrm>
          <a:off x="1079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106680</xdr:rowOff>
    </xdr:from>
    <xdr:to>
      <xdr:col>10</xdr:col>
      <xdr:colOff>114300</xdr:colOff>
      <xdr:row>39</xdr:row>
      <xdr:rowOff>153670</xdr:rowOff>
    </xdr:to>
    <xdr:cxnSp macro="">
      <xdr:nvCxnSpPr>
        <xdr:cNvPr id="81" name="直線コネクタ 80">
          <a:extLst>
            <a:ext uri="{FF2B5EF4-FFF2-40B4-BE49-F238E27FC236}">
              <a16:creationId xmlns:a16="http://schemas.microsoft.com/office/drawing/2014/main" id="{3A4003EB-8E16-4997-88F0-35DB7C6C2AAC}"/>
            </a:ext>
          </a:extLst>
        </xdr:cNvPr>
        <xdr:cNvCxnSpPr/>
      </xdr:nvCxnSpPr>
      <xdr:spPr>
        <a:xfrm>
          <a:off x="1130300" y="679323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73B8121F-FDA8-4F70-9BC5-C211E2E06364}"/>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4B351672-6A2C-4346-A2C8-2F6AFFFC5602}"/>
            </a:ext>
          </a:extLst>
        </xdr:cNvPr>
        <xdr:cNvSpPr txBox="1"/>
      </xdr:nvSpPr>
      <xdr:spPr>
        <a:xfrm>
          <a:off x="2705744" y="614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905FCFE7-0BFC-4630-AE89-0A9DF833A94C}"/>
            </a:ext>
          </a:extLst>
        </xdr:cNvPr>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8B84A3AB-1001-41B2-9390-DC99FDE474A9}"/>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72407</xdr:rowOff>
    </xdr:from>
    <xdr:ext cx="405111" cy="259045"/>
    <xdr:sp macro="" textlink="">
      <xdr:nvSpPr>
        <xdr:cNvPr id="86" name="n_1mainValue【図書館】&#10;有形固定資産減価償却率">
          <a:extLst>
            <a:ext uri="{FF2B5EF4-FFF2-40B4-BE49-F238E27FC236}">
              <a16:creationId xmlns:a16="http://schemas.microsoft.com/office/drawing/2014/main" id="{ADDFEDDC-D18D-4645-9218-D5BDD844869E}"/>
            </a:ext>
          </a:extLst>
        </xdr:cNvPr>
        <xdr:cNvSpPr txBox="1"/>
      </xdr:nvSpPr>
      <xdr:spPr>
        <a:xfrm>
          <a:off x="35820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72407</xdr:rowOff>
    </xdr:from>
    <xdr:ext cx="405111" cy="259045"/>
    <xdr:sp macro="" textlink="">
      <xdr:nvSpPr>
        <xdr:cNvPr id="87" name="n_2mainValue【図書館】&#10;有形固定資産減価償却率">
          <a:extLst>
            <a:ext uri="{FF2B5EF4-FFF2-40B4-BE49-F238E27FC236}">
              <a16:creationId xmlns:a16="http://schemas.microsoft.com/office/drawing/2014/main" id="{398CF606-38B4-4BE6-9C2C-69EC24041C1E}"/>
            </a:ext>
          </a:extLst>
        </xdr:cNvPr>
        <xdr:cNvSpPr txBox="1"/>
      </xdr:nvSpPr>
      <xdr:spPr>
        <a:xfrm>
          <a:off x="2705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24147</xdr:rowOff>
    </xdr:from>
    <xdr:ext cx="405111" cy="259045"/>
    <xdr:sp macro="" textlink="">
      <xdr:nvSpPr>
        <xdr:cNvPr id="88" name="n_3mainValue【図書館】&#10;有形固定資産減価償却率">
          <a:extLst>
            <a:ext uri="{FF2B5EF4-FFF2-40B4-BE49-F238E27FC236}">
              <a16:creationId xmlns:a16="http://schemas.microsoft.com/office/drawing/2014/main" id="{B8BB10EE-5E35-4881-A593-A86CDE92907C}"/>
            </a:ext>
          </a:extLst>
        </xdr:cNvPr>
        <xdr:cNvSpPr txBox="1"/>
      </xdr:nvSpPr>
      <xdr:spPr>
        <a:xfrm>
          <a:off x="1816744" y="688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148607</xdr:rowOff>
    </xdr:from>
    <xdr:ext cx="405111" cy="259045"/>
    <xdr:sp macro="" textlink="">
      <xdr:nvSpPr>
        <xdr:cNvPr id="89" name="n_4mainValue【図書館】&#10;有形固定資産減価償却率">
          <a:extLst>
            <a:ext uri="{FF2B5EF4-FFF2-40B4-BE49-F238E27FC236}">
              <a16:creationId xmlns:a16="http://schemas.microsoft.com/office/drawing/2014/main" id="{D013AA85-D3EC-4FFF-91DF-8247479DA7DD}"/>
            </a:ext>
          </a:extLst>
        </xdr:cNvPr>
        <xdr:cNvSpPr txBox="1"/>
      </xdr:nvSpPr>
      <xdr:spPr>
        <a:xfrm>
          <a:off x="9277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20C06947-3609-4883-B104-B81D70C68C1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77C2AEE0-67AA-46E3-8857-798372928A7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3FF93DB3-DC91-4434-8EDC-296749C00CB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978EB71-0490-4B73-97EE-AA4B3C985A7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E0F7786-9B25-4898-BD16-335F46FDA11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30AC29E-7B92-4563-A5DE-AAE91E78D1F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45AEB65-1DF0-4504-9240-AAC9E49EC2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EE98E6CD-5E85-4616-AD83-7726E438A3D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925FDD9-8518-45BF-8355-5C3764AE72A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DD3FE170-4565-41FA-A971-3D634C1352D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1160868D-699F-4696-8837-825FFD0C550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6C6B4B5F-376F-425C-B911-E398437EB3D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C94E1CD6-3B75-4DD4-B374-224C2A6F124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85A52667-EF2F-444C-B77B-8553934CBBF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74686CAC-1896-41DF-9C40-2FD93F20E57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DB7F44B7-AEE7-44BC-8F73-C732F683BC3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F18A8C29-C3D8-4F06-A73E-4AD3E4A1058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DDFE7B5C-133B-4936-ADE7-4904164FE4A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D786F31-AB62-42AC-98F4-44299F15E31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E68A3498-8FA3-42DA-88C1-4FA30573E67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4034C9E-AF3D-48D0-9730-10E3F9B9A3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A11D810-7082-4BF2-9070-58FF53B528B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D7CCDD9-8448-49BB-980F-8069B4F1911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DA6D2600-2690-4E64-8A20-8CB848293791}"/>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9A550B1D-6F0F-4F88-A47E-748EDD725997}"/>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0BEA4E71-2F65-4845-B4DD-4A158EC53CCD}"/>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92380CAD-F0FF-4AE1-8448-C372A27CA655}"/>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A1971A67-C4F5-4577-B605-3C23A7E73245}"/>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EA288400-A89B-4FD7-89FC-E835F5212B88}"/>
            </a:ext>
          </a:extLst>
        </xdr:cNvPr>
        <xdr:cNvSpPr txBox="1"/>
      </xdr:nvSpPr>
      <xdr:spPr>
        <a:xfrm>
          <a:off x="10515600" y="6753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0D91D738-E456-4A67-8BC6-176A8EFE5208}"/>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612F70C7-FA86-424E-B70B-A0AE969A5BB4}"/>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277AEF30-3B38-47C9-AB92-100C38FA9B0C}"/>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27E3DACE-12E9-4E61-A0F4-3F135C107E6D}"/>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22D38DAB-995C-4C21-983A-F2713E63BED4}"/>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EF36CFE-2B71-400C-8A80-12A7BD6D0C7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5CA4F2-9A27-4A63-AEE7-DE743BA9B13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7F9F563-C867-4171-AC31-19EBA891535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D8266B-EF11-4FE6-AEBF-5F291BF614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545F814-EC7A-496B-BBD8-1E20601BFC9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122555</xdr:rowOff>
    </xdr:from>
    <xdr:to>
      <xdr:col>55</xdr:col>
      <xdr:colOff>50800</xdr:colOff>
      <xdr:row>38</xdr:row>
      <xdr:rowOff>52705</xdr:rowOff>
    </xdr:to>
    <xdr:sp macro="" textlink="">
      <xdr:nvSpPr>
        <xdr:cNvPr id="129" name="楕円 128">
          <a:extLst>
            <a:ext uri="{FF2B5EF4-FFF2-40B4-BE49-F238E27FC236}">
              <a16:creationId xmlns:a16="http://schemas.microsoft.com/office/drawing/2014/main" id="{0839EB49-4B75-4691-AF6F-FBDE9A6A521B}"/>
            </a:ext>
          </a:extLst>
        </xdr:cNvPr>
        <xdr:cNvSpPr/>
      </xdr:nvSpPr>
      <xdr:spPr>
        <a:xfrm>
          <a:off x="10426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145432</xdr:rowOff>
    </xdr:from>
    <xdr:ext cx="469744" cy="259045"/>
    <xdr:sp macro="" textlink="">
      <xdr:nvSpPr>
        <xdr:cNvPr id="130" name="【図書館】&#10;一人当たり面積該当値テキスト">
          <a:extLst>
            <a:ext uri="{FF2B5EF4-FFF2-40B4-BE49-F238E27FC236}">
              <a16:creationId xmlns:a16="http://schemas.microsoft.com/office/drawing/2014/main" id="{ECDE1ECB-D0AA-462F-95DB-7A27CE2C6D7D}"/>
            </a:ext>
          </a:extLst>
        </xdr:cNvPr>
        <xdr:cNvSpPr txBox="1"/>
      </xdr:nvSpPr>
      <xdr:spPr>
        <a:xfrm>
          <a:off x="10515600" y="631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145415</xdr:rowOff>
    </xdr:from>
    <xdr:to>
      <xdr:col>50</xdr:col>
      <xdr:colOff>165100</xdr:colOff>
      <xdr:row>38</xdr:row>
      <xdr:rowOff>75565</xdr:rowOff>
    </xdr:to>
    <xdr:sp macro="" textlink="">
      <xdr:nvSpPr>
        <xdr:cNvPr id="131" name="楕円 130">
          <a:extLst>
            <a:ext uri="{FF2B5EF4-FFF2-40B4-BE49-F238E27FC236}">
              <a16:creationId xmlns:a16="http://schemas.microsoft.com/office/drawing/2014/main" id="{13A61345-B014-4318-809E-14D076226B48}"/>
            </a:ext>
          </a:extLst>
        </xdr:cNvPr>
        <xdr:cNvSpPr/>
      </xdr:nvSpPr>
      <xdr:spPr>
        <a:xfrm>
          <a:off x="9588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1905</xdr:rowOff>
    </xdr:from>
    <xdr:to>
      <xdr:col>55</xdr:col>
      <xdr:colOff>0</xdr:colOff>
      <xdr:row>38</xdr:row>
      <xdr:rowOff>24765</xdr:rowOff>
    </xdr:to>
    <xdr:cxnSp macro="">
      <xdr:nvCxnSpPr>
        <xdr:cNvPr id="132" name="直線コネクタ 131">
          <a:extLst>
            <a:ext uri="{FF2B5EF4-FFF2-40B4-BE49-F238E27FC236}">
              <a16:creationId xmlns:a16="http://schemas.microsoft.com/office/drawing/2014/main" id="{B94C72D7-BB35-4999-BD30-3CE7050B2921}"/>
            </a:ext>
          </a:extLst>
        </xdr:cNvPr>
        <xdr:cNvCxnSpPr/>
      </xdr:nvCxnSpPr>
      <xdr:spPr>
        <a:xfrm flipV="1">
          <a:off x="9639300" y="651700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156845</xdr:rowOff>
    </xdr:from>
    <xdr:to>
      <xdr:col>46</xdr:col>
      <xdr:colOff>38100</xdr:colOff>
      <xdr:row>38</xdr:row>
      <xdr:rowOff>86995</xdr:rowOff>
    </xdr:to>
    <xdr:sp macro="" textlink="">
      <xdr:nvSpPr>
        <xdr:cNvPr id="133" name="楕円 132">
          <a:extLst>
            <a:ext uri="{FF2B5EF4-FFF2-40B4-BE49-F238E27FC236}">
              <a16:creationId xmlns:a16="http://schemas.microsoft.com/office/drawing/2014/main" id="{C99CA070-7A52-4A88-84E9-1C2572E8A446}"/>
            </a:ext>
          </a:extLst>
        </xdr:cNvPr>
        <xdr:cNvSpPr/>
      </xdr:nvSpPr>
      <xdr:spPr>
        <a:xfrm>
          <a:off x="8699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24765</xdr:rowOff>
    </xdr:from>
    <xdr:to>
      <xdr:col>50</xdr:col>
      <xdr:colOff>114300</xdr:colOff>
      <xdr:row>38</xdr:row>
      <xdr:rowOff>36195</xdr:rowOff>
    </xdr:to>
    <xdr:cxnSp macro="">
      <xdr:nvCxnSpPr>
        <xdr:cNvPr id="134" name="直線コネクタ 133">
          <a:extLst>
            <a:ext uri="{FF2B5EF4-FFF2-40B4-BE49-F238E27FC236}">
              <a16:creationId xmlns:a16="http://schemas.microsoft.com/office/drawing/2014/main" id="{FB352E09-6C6A-4621-843D-54126192887E}"/>
            </a:ext>
          </a:extLst>
        </xdr:cNvPr>
        <xdr:cNvCxnSpPr/>
      </xdr:nvCxnSpPr>
      <xdr:spPr>
        <a:xfrm flipV="1">
          <a:off x="8750300" y="65398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xdr:rowOff>
    </xdr:from>
    <xdr:to>
      <xdr:col>41</xdr:col>
      <xdr:colOff>101600</xdr:colOff>
      <xdr:row>38</xdr:row>
      <xdr:rowOff>107950</xdr:rowOff>
    </xdr:to>
    <xdr:sp macro="" textlink="">
      <xdr:nvSpPr>
        <xdr:cNvPr id="135" name="楕円 134">
          <a:extLst>
            <a:ext uri="{FF2B5EF4-FFF2-40B4-BE49-F238E27FC236}">
              <a16:creationId xmlns:a16="http://schemas.microsoft.com/office/drawing/2014/main" id="{18210016-B4A8-411D-9CEF-1541DE99194A}"/>
            </a:ext>
          </a:extLst>
        </xdr:cNvPr>
        <xdr:cNvSpPr/>
      </xdr:nvSpPr>
      <xdr:spPr>
        <a:xfrm>
          <a:off x="781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36195</xdr:rowOff>
    </xdr:from>
    <xdr:to>
      <xdr:col>45</xdr:col>
      <xdr:colOff>177800</xdr:colOff>
      <xdr:row>38</xdr:row>
      <xdr:rowOff>57150</xdr:rowOff>
    </xdr:to>
    <xdr:cxnSp macro="">
      <xdr:nvCxnSpPr>
        <xdr:cNvPr id="136" name="直線コネクタ 135">
          <a:extLst>
            <a:ext uri="{FF2B5EF4-FFF2-40B4-BE49-F238E27FC236}">
              <a16:creationId xmlns:a16="http://schemas.microsoft.com/office/drawing/2014/main" id="{2F775A36-9CFC-4581-9411-8E5A75B312C2}"/>
            </a:ext>
          </a:extLst>
        </xdr:cNvPr>
        <xdr:cNvCxnSpPr/>
      </xdr:nvCxnSpPr>
      <xdr:spPr>
        <a:xfrm flipV="1">
          <a:off x="7861300" y="65512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33020</xdr:rowOff>
    </xdr:from>
    <xdr:to>
      <xdr:col>36</xdr:col>
      <xdr:colOff>165100</xdr:colOff>
      <xdr:row>38</xdr:row>
      <xdr:rowOff>134620</xdr:rowOff>
    </xdr:to>
    <xdr:sp macro="" textlink="">
      <xdr:nvSpPr>
        <xdr:cNvPr id="137" name="楕円 136">
          <a:extLst>
            <a:ext uri="{FF2B5EF4-FFF2-40B4-BE49-F238E27FC236}">
              <a16:creationId xmlns:a16="http://schemas.microsoft.com/office/drawing/2014/main" id="{FB5418F3-C118-4804-949F-605CD8C7736D}"/>
            </a:ext>
          </a:extLst>
        </xdr:cNvPr>
        <xdr:cNvSpPr/>
      </xdr:nvSpPr>
      <xdr:spPr>
        <a:xfrm>
          <a:off x="6921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57150</xdr:rowOff>
    </xdr:from>
    <xdr:to>
      <xdr:col>41</xdr:col>
      <xdr:colOff>50800</xdr:colOff>
      <xdr:row>38</xdr:row>
      <xdr:rowOff>83820</xdr:rowOff>
    </xdr:to>
    <xdr:cxnSp macro="">
      <xdr:nvCxnSpPr>
        <xdr:cNvPr id="138" name="直線コネクタ 137">
          <a:extLst>
            <a:ext uri="{FF2B5EF4-FFF2-40B4-BE49-F238E27FC236}">
              <a16:creationId xmlns:a16="http://schemas.microsoft.com/office/drawing/2014/main" id="{0EBF1952-6AAB-40E0-B93E-A526D3E6F00A}"/>
            </a:ext>
          </a:extLst>
        </xdr:cNvPr>
        <xdr:cNvCxnSpPr/>
      </xdr:nvCxnSpPr>
      <xdr:spPr>
        <a:xfrm flipV="1">
          <a:off x="6972300" y="65722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DB40D2F6-37C7-41EA-94FC-F869945B47B7}"/>
            </a:ext>
          </a:extLst>
        </xdr:cNvPr>
        <xdr:cNvSpPr txBox="1"/>
      </xdr:nvSpPr>
      <xdr:spPr>
        <a:xfrm>
          <a:off x="93917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6FCD8A5E-469A-4B1D-A21E-C1992710B883}"/>
            </a:ext>
          </a:extLst>
        </xdr:cNvPr>
        <xdr:cNvSpPr txBox="1"/>
      </xdr:nvSpPr>
      <xdr:spPr>
        <a:xfrm>
          <a:off x="8515427"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3C38568A-ED82-4A78-88C7-B27BDF091C18}"/>
            </a:ext>
          </a:extLst>
        </xdr:cNvPr>
        <xdr:cNvSpPr txBox="1"/>
      </xdr:nvSpPr>
      <xdr:spPr>
        <a:xfrm>
          <a:off x="7626427" y="68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DF761628-DA8B-449F-BA0C-0A61E5CDB5F7}"/>
            </a:ext>
          </a:extLst>
        </xdr:cNvPr>
        <xdr:cNvSpPr txBox="1"/>
      </xdr:nvSpPr>
      <xdr:spPr>
        <a:xfrm>
          <a:off x="67374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92092</xdr:rowOff>
    </xdr:from>
    <xdr:ext cx="469744" cy="259045"/>
    <xdr:sp macro="" textlink="">
      <xdr:nvSpPr>
        <xdr:cNvPr id="143" name="n_1mainValue【図書館】&#10;一人当たり面積">
          <a:extLst>
            <a:ext uri="{FF2B5EF4-FFF2-40B4-BE49-F238E27FC236}">
              <a16:creationId xmlns:a16="http://schemas.microsoft.com/office/drawing/2014/main" id="{F5FF7BB6-EEAE-4C34-90F8-55D02C828499}"/>
            </a:ext>
          </a:extLst>
        </xdr:cNvPr>
        <xdr:cNvSpPr txBox="1"/>
      </xdr:nvSpPr>
      <xdr:spPr>
        <a:xfrm>
          <a:off x="9391727" y="62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103522</xdr:rowOff>
    </xdr:from>
    <xdr:ext cx="469744" cy="259045"/>
    <xdr:sp macro="" textlink="">
      <xdr:nvSpPr>
        <xdr:cNvPr id="144" name="n_2mainValue【図書館】&#10;一人当たり面積">
          <a:extLst>
            <a:ext uri="{FF2B5EF4-FFF2-40B4-BE49-F238E27FC236}">
              <a16:creationId xmlns:a16="http://schemas.microsoft.com/office/drawing/2014/main" id="{B0339E62-2D0F-4DC2-89C8-E465B275000F}"/>
            </a:ext>
          </a:extLst>
        </xdr:cNvPr>
        <xdr:cNvSpPr txBox="1"/>
      </xdr:nvSpPr>
      <xdr:spPr>
        <a:xfrm>
          <a:off x="8515427" y="627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124477</xdr:rowOff>
    </xdr:from>
    <xdr:ext cx="469744" cy="259045"/>
    <xdr:sp macro="" textlink="">
      <xdr:nvSpPr>
        <xdr:cNvPr id="145" name="n_3mainValue【図書館】&#10;一人当たり面積">
          <a:extLst>
            <a:ext uri="{FF2B5EF4-FFF2-40B4-BE49-F238E27FC236}">
              <a16:creationId xmlns:a16="http://schemas.microsoft.com/office/drawing/2014/main" id="{B1696D0F-B269-41E1-82BC-F533177BD44D}"/>
            </a:ext>
          </a:extLst>
        </xdr:cNvPr>
        <xdr:cNvSpPr txBox="1"/>
      </xdr:nvSpPr>
      <xdr:spPr>
        <a:xfrm>
          <a:off x="762642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151147</xdr:rowOff>
    </xdr:from>
    <xdr:ext cx="469744" cy="259045"/>
    <xdr:sp macro="" textlink="">
      <xdr:nvSpPr>
        <xdr:cNvPr id="146" name="n_4mainValue【図書館】&#10;一人当たり面積">
          <a:extLst>
            <a:ext uri="{FF2B5EF4-FFF2-40B4-BE49-F238E27FC236}">
              <a16:creationId xmlns:a16="http://schemas.microsoft.com/office/drawing/2014/main" id="{5ABC7BC9-6BFA-4147-9674-D411BBA29EC0}"/>
            </a:ext>
          </a:extLst>
        </xdr:cNvPr>
        <xdr:cNvSpPr txBox="1"/>
      </xdr:nvSpPr>
      <xdr:spPr>
        <a:xfrm>
          <a:off x="6737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DDBCA1B-402D-4F63-A90E-90B78C0A82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D7F5D8F-D8D3-4149-AB53-8486D91A850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337A5B6-CDCC-4E2D-8EEB-B1C0A3420C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9067683-D448-4306-AE5E-16AA5B3964D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0D0E9A1-CE10-44E5-B26B-CB58EAD098F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60BD6F3-80B0-4C04-B835-6B195CF58F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B99D4D9-88C2-4B38-B291-6B68D7DADE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6E1C88D-1A76-4A51-93F7-8830B94883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113FC16-B935-4F24-B680-67785EF373E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68BB6A7-2A6B-4457-97D9-98A5C67B3EB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E7518F1-0B6E-4C11-B0EC-827ADCE0CCE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8183C32-7B23-494E-9120-B8FA84766F4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2666B21-1E65-42ED-8612-6E92C5A8220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213CC2E-BF48-416D-BAF1-8CEDD99EE47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561CD08-E3F9-4E76-935C-833CA2087DE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D3AB69E-1FAC-4853-AC02-6CE2D1D767B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201DD6A-303D-4E8D-B1A8-1BA0A3E615C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5865445-233C-4969-A610-8A5A6DA137E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F0670D3-36F1-4DA5-8126-AD800769714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637D90F-843C-4EEB-BC1F-FB27EFFF6C3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D47BD54-EB28-4C49-8390-642E8202EA1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DAF8289-6CAF-4CFA-BE5F-A64AE2CD44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E9B7E82-B383-4DED-8FC5-CF5508552F5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A7882E3-F9F7-441A-9C93-D04BF39A5A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9490E1A-2405-4942-9D46-8F2686FEB0E9}"/>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189B56E-0297-43DE-8618-8228576F20A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F9D197B-3DC0-4B06-821C-2D679DB0B0E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0ED7D42-52D9-43FD-A1F8-D27C3405C97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BE360BE5-E5C4-4BC3-99DF-987BCBAB7C87}"/>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78F1578-9BB2-49BA-86F2-A76F16EA52B5}"/>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C2578553-7419-43A6-91F9-C1D050C15871}"/>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616D15A9-286E-4CF8-8151-A90EA879BA03}"/>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83615246-DE90-4F8A-B139-4F6C407885EE}"/>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297F1ECE-5416-4200-9AE0-2795F6FDA764}"/>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8857493A-F41F-4CAD-BFE9-42A4B0448F6E}"/>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760E3C0-DB30-4A7F-B8F2-32D5501080F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B37D67C-5302-4EC1-9148-D7DBFDA48A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547E07A-5568-4A63-8B8B-E881CA9B6C4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30C113E-E7CF-48CF-B696-9462AFE483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F511EE-833A-4C8E-BDC1-9C2E5C19AE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133985</xdr:rowOff>
    </xdr:from>
    <xdr:to>
      <xdr:col>24</xdr:col>
      <xdr:colOff>114300</xdr:colOff>
      <xdr:row>63</xdr:row>
      <xdr:rowOff>64135</xdr:rowOff>
    </xdr:to>
    <xdr:sp macro="" textlink="">
      <xdr:nvSpPr>
        <xdr:cNvPr id="187" name="楕円 186">
          <a:extLst>
            <a:ext uri="{FF2B5EF4-FFF2-40B4-BE49-F238E27FC236}">
              <a16:creationId xmlns:a16="http://schemas.microsoft.com/office/drawing/2014/main" id="{D33CAEAB-8196-46E7-8E4B-8711CAEC09DD}"/>
            </a:ext>
          </a:extLst>
        </xdr:cNvPr>
        <xdr:cNvSpPr/>
      </xdr:nvSpPr>
      <xdr:spPr>
        <a:xfrm>
          <a:off x="45847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112412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130DDDA-2F79-421D-BACA-9BA69B605855}"/>
            </a:ext>
          </a:extLst>
        </xdr:cNvPr>
        <xdr:cNvSpPr txBox="1"/>
      </xdr:nvSpPr>
      <xdr:spPr>
        <a:xfrm>
          <a:off x="4673600"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133985</xdr:rowOff>
    </xdr:from>
    <xdr:to>
      <xdr:col>20</xdr:col>
      <xdr:colOff>38100</xdr:colOff>
      <xdr:row>63</xdr:row>
      <xdr:rowOff>64135</xdr:rowOff>
    </xdr:to>
    <xdr:sp macro="" textlink="">
      <xdr:nvSpPr>
        <xdr:cNvPr id="189" name="楕円 188">
          <a:extLst>
            <a:ext uri="{FF2B5EF4-FFF2-40B4-BE49-F238E27FC236}">
              <a16:creationId xmlns:a16="http://schemas.microsoft.com/office/drawing/2014/main" id="{2F19DB28-93E5-40B2-8C8C-AC04A6638939}"/>
            </a:ext>
          </a:extLst>
        </xdr:cNvPr>
        <xdr:cNvSpPr/>
      </xdr:nvSpPr>
      <xdr:spPr>
        <a:xfrm>
          <a:off x="3746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13335</xdr:rowOff>
    </xdr:from>
    <xdr:to>
      <xdr:col>24</xdr:col>
      <xdr:colOff>63500</xdr:colOff>
      <xdr:row>63</xdr:row>
      <xdr:rowOff>13335</xdr:rowOff>
    </xdr:to>
    <xdr:cxnSp macro="">
      <xdr:nvCxnSpPr>
        <xdr:cNvPr id="190" name="直線コネクタ 189">
          <a:extLst>
            <a:ext uri="{FF2B5EF4-FFF2-40B4-BE49-F238E27FC236}">
              <a16:creationId xmlns:a16="http://schemas.microsoft.com/office/drawing/2014/main" id="{F0916290-A127-4BC2-B637-2C305898A78E}"/>
            </a:ext>
          </a:extLst>
        </xdr:cNvPr>
        <xdr:cNvCxnSpPr/>
      </xdr:nvCxnSpPr>
      <xdr:spPr>
        <a:xfrm>
          <a:off x="3797300" y="108146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132080</xdr:rowOff>
    </xdr:from>
    <xdr:to>
      <xdr:col>15</xdr:col>
      <xdr:colOff>101600</xdr:colOff>
      <xdr:row>63</xdr:row>
      <xdr:rowOff>62230</xdr:rowOff>
    </xdr:to>
    <xdr:sp macro="" textlink="">
      <xdr:nvSpPr>
        <xdr:cNvPr id="191" name="楕円 190">
          <a:extLst>
            <a:ext uri="{FF2B5EF4-FFF2-40B4-BE49-F238E27FC236}">
              <a16:creationId xmlns:a16="http://schemas.microsoft.com/office/drawing/2014/main" id="{4054B89F-57D8-48C9-AA37-F9B41055484E}"/>
            </a:ext>
          </a:extLst>
        </xdr:cNvPr>
        <xdr:cNvSpPr/>
      </xdr:nvSpPr>
      <xdr:spPr>
        <a:xfrm>
          <a:off x="2857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11430</xdr:rowOff>
    </xdr:from>
    <xdr:to>
      <xdr:col>19</xdr:col>
      <xdr:colOff>177800</xdr:colOff>
      <xdr:row>63</xdr:row>
      <xdr:rowOff>13335</xdr:rowOff>
    </xdr:to>
    <xdr:cxnSp macro="">
      <xdr:nvCxnSpPr>
        <xdr:cNvPr id="192" name="直線コネクタ 191">
          <a:extLst>
            <a:ext uri="{FF2B5EF4-FFF2-40B4-BE49-F238E27FC236}">
              <a16:creationId xmlns:a16="http://schemas.microsoft.com/office/drawing/2014/main" id="{86CAF3AA-126E-4D3B-8966-96E596782CA6}"/>
            </a:ext>
          </a:extLst>
        </xdr:cNvPr>
        <xdr:cNvCxnSpPr/>
      </xdr:nvCxnSpPr>
      <xdr:spPr>
        <a:xfrm>
          <a:off x="2908300" y="108127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111125</xdr:rowOff>
    </xdr:from>
    <xdr:to>
      <xdr:col>10</xdr:col>
      <xdr:colOff>165100</xdr:colOff>
      <xdr:row>63</xdr:row>
      <xdr:rowOff>41275</xdr:rowOff>
    </xdr:to>
    <xdr:sp macro="" textlink="">
      <xdr:nvSpPr>
        <xdr:cNvPr id="193" name="楕円 192">
          <a:extLst>
            <a:ext uri="{FF2B5EF4-FFF2-40B4-BE49-F238E27FC236}">
              <a16:creationId xmlns:a16="http://schemas.microsoft.com/office/drawing/2014/main" id="{7E539AF4-D742-4300-ADA4-0FEC7170A29B}"/>
            </a:ext>
          </a:extLst>
        </xdr:cNvPr>
        <xdr:cNvSpPr/>
      </xdr:nvSpPr>
      <xdr:spPr>
        <a:xfrm>
          <a:off x="1968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161925</xdr:rowOff>
    </xdr:from>
    <xdr:to>
      <xdr:col>15</xdr:col>
      <xdr:colOff>50800</xdr:colOff>
      <xdr:row>63</xdr:row>
      <xdr:rowOff>11430</xdr:rowOff>
    </xdr:to>
    <xdr:cxnSp macro="">
      <xdr:nvCxnSpPr>
        <xdr:cNvPr id="194" name="直線コネクタ 193">
          <a:extLst>
            <a:ext uri="{FF2B5EF4-FFF2-40B4-BE49-F238E27FC236}">
              <a16:creationId xmlns:a16="http://schemas.microsoft.com/office/drawing/2014/main" id="{122C483C-63BE-4D58-A746-45519E3AEF64}"/>
            </a:ext>
          </a:extLst>
        </xdr:cNvPr>
        <xdr:cNvCxnSpPr/>
      </xdr:nvCxnSpPr>
      <xdr:spPr>
        <a:xfrm>
          <a:off x="2019300" y="107918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86360</xdr:rowOff>
    </xdr:from>
    <xdr:to>
      <xdr:col>6</xdr:col>
      <xdr:colOff>38100</xdr:colOff>
      <xdr:row>63</xdr:row>
      <xdr:rowOff>16510</xdr:rowOff>
    </xdr:to>
    <xdr:sp macro="" textlink="">
      <xdr:nvSpPr>
        <xdr:cNvPr id="195" name="楕円 194">
          <a:extLst>
            <a:ext uri="{FF2B5EF4-FFF2-40B4-BE49-F238E27FC236}">
              <a16:creationId xmlns:a16="http://schemas.microsoft.com/office/drawing/2014/main" id="{170C0512-E80D-40E0-A2E4-35FE4113B338}"/>
            </a:ext>
          </a:extLst>
        </xdr:cNvPr>
        <xdr:cNvSpPr/>
      </xdr:nvSpPr>
      <xdr:spPr>
        <a:xfrm>
          <a:off x="1079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137160</xdr:rowOff>
    </xdr:from>
    <xdr:to>
      <xdr:col>10</xdr:col>
      <xdr:colOff>114300</xdr:colOff>
      <xdr:row>62</xdr:row>
      <xdr:rowOff>161925</xdr:rowOff>
    </xdr:to>
    <xdr:cxnSp macro="">
      <xdr:nvCxnSpPr>
        <xdr:cNvPr id="196" name="直線コネクタ 195">
          <a:extLst>
            <a:ext uri="{FF2B5EF4-FFF2-40B4-BE49-F238E27FC236}">
              <a16:creationId xmlns:a16="http://schemas.microsoft.com/office/drawing/2014/main" id="{29127001-2268-49CA-BAAC-D6EB85EB6204}"/>
            </a:ext>
          </a:extLst>
        </xdr:cNvPr>
        <xdr:cNvCxnSpPr/>
      </xdr:nvCxnSpPr>
      <xdr:spPr>
        <a:xfrm>
          <a:off x="1130300" y="107670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381C11B2-CFCF-49B6-9E71-92F6BC6C2F31}"/>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CF399167-1160-4FDB-9DA4-2D1A2D78D44C}"/>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49440618-FEE6-47FF-8DBA-AFC95EEC0A3E}"/>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47AE9879-4630-4C64-9E79-88AAFA59B721}"/>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55262</xdr:rowOff>
    </xdr:from>
    <xdr:ext cx="405111" cy="259045"/>
    <xdr:sp macro="" textlink="">
      <xdr:nvSpPr>
        <xdr:cNvPr id="201" name="n_1mainValue【体育館・プール】&#10;有形固定資産減価償却率">
          <a:extLst>
            <a:ext uri="{FF2B5EF4-FFF2-40B4-BE49-F238E27FC236}">
              <a16:creationId xmlns:a16="http://schemas.microsoft.com/office/drawing/2014/main" id="{F12FD94B-1372-4BF3-82F0-F9E33B39D707}"/>
            </a:ext>
          </a:extLst>
        </xdr:cNvPr>
        <xdr:cNvSpPr txBox="1"/>
      </xdr:nvSpPr>
      <xdr:spPr>
        <a:xfrm>
          <a:off x="358204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53357</xdr:rowOff>
    </xdr:from>
    <xdr:ext cx="405111" cy="259045"/>
    <xdr:sp macro="" textlink="">
      <xdr:nvSpPr>
        <xdr:cNvPr id="202" name="n_2mainValue【体育館・プール】&#10;有形固定資産減価償却率">
          <a:extLst>
            <a:ext uri="{FF2B5EF4-FFF2-40B4-BE49-F238E27FC236}">
              <a16:creationId xmlns:a16="http://schemas.microsoft.com/office/drawing/2014/main" id="{0D8E1936-36A4-4A9D-B1C2-88199871620C}"/>
            </a:ext>
          </a:extLst>
        </xdr:cNvPr>
        <xdr:cNvSpPr txBox="1"/>
      </xdr:nvSpPr>
      <xdr:spPr>
        <a:xfrm>
          <a:off x="2705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32402</xdr:rowOff>
    </xdr:from>
    <xdr:ext cx="405111" cy="259045"/>
    <xdr:sp macro="" textlink="">
      <xdr:nvSpPr>
        <xdr:cNvPr id="203" name="n_3mainValue【体育館・プール】&#10;有形固定資産減価償却率">
          <a:extLst>
            <a:ext uri="{FF2B5EF4-FFF2-40B4-BE49-F238E27FC236}">
              <a16:creationId xmlns:a16="http://schemas.microsoft.com/office/drawing/2014/main" id="{FE785139-DC9B-43DC-BC63-3F34EAF3AC58}"/>
            </a:ext>
          </a:extLst>
        </xdr:cNvPr>
        <xdr:cNvSpPr txBox="1"/>
      </xdr:nvSpPr>
      <xdr:spPr>
        <a:xfrm>
          <a:off x="18167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7637</xdr:rowOff>
    </xdr:from>
    <xdr:ext cx="405111" cy="259045"/>
    <xdr:sp macro="" textlink="">
      <xdr:nvSpPr>
        <xdr:cNvPr id="204" name="n_4mainValue【体育館・プール】&#10;有形固定資産減価償却率">
          <a:extLst>
            <a:ext uri="{FF2B5EF4-FFF2-40B4-BE49-F238E27FC236}">
              <a16:creationId xmlns:a16="http://schemas.microsoft.com/office/drawing/2014/main" id="{EF06FD96-D155-42D2-B7D7-20C16FAF0B2B}"/>
            </a:ext>
          </a:extLst>
        </xdr:cNvPr>
        <xdr:cNvSpPr txBox="1"/>
      </xdr:nvSpPr>
      <xdr:spPr>
        <a:xfrm>
          <a:off x="927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018CC76-7DB1-4ECD-B721-7F9D9985081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C8F0EA7-8783-4A4B-B9E6-BFDF00F3597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3574491-5D87-4476-ABE4-59094F40B33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48981FA-877D-43C0-B29B-8EC98DC2BC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46C9223-4A64-4F52-9B0C-E309CC03988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610FFF7-FBFE-40ED-B8D5-D70B7437C1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3EFE1C7-7FE6-45C6-8B83-7DEB29C998F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3723D2C-9AD5-412C-864C-FA1B106D304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FF95ABC-67FE-4E7B-B444-532B34845C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2A37C58-72A2-4D22-8310-26B873923D0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DD74965C-ABE8-4BA5-8B63-859A69E4776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86E4B6F1-E04D-42F0-B557-CD39AACF404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4743C7C4-13B9-4C97-ADD5-617A0E0BA9C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A79CBE6-7D90-4541-A7BF-7C8F3BC9FD8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4D3B6C4-C74C-4722-95EE-C9DC3F2A5AD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30378F8D-5F71-4D21-B77E-2D5F8B7CFC11}"/>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14896A6-B74A-44D4-A090-189A125C5DD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A8E21F49-CD63-46AA-85FE-1FB4E9A15EF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9EDD6DA-0BEF-4DED-846A-5FCBF003E5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3532627-E9DF-422E-944E-3FD817CE266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C98CF2B-8826-47EA-B459-EDBFEC2F24E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BBAF2FA2-5782-47F9-923C-8A3117FAD5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16A0E90C-6A00-4007-B6B4-18BB3A4C7082}"/>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F80B93CF-683B-4E6A-9ECD-B40F6830A16C}"/>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D341546F-8944-48C8-9641-56224977164F}"/>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6C674A35-DE07-448C-9744-2199FE01DC07}"/>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A4113260-5B1A-4274-8684-3A394C56D924}"/>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B7C4D875-1A40-4ACC-94C3-487434AA0064}"/>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2DA90CA6-693B-486B-92AB-34546631C3E7}"/>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3B0BCA1F-79D3-4EBA-95D5-6A16FCB9D3CE}"/>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244118B1-7990-4A87-A6D1-F87CC5406624}"/>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0658235E-DA7B-4D55-A85A-96110E29797C}"/>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53A6FB9-8D26-42AD-9521-6F6A1818D00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B32D6E9-10B7-44E4-8093-45E0007DEA2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66E1284-EC7F-4533-8730-B0C42198D56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8F2FF0F-A933-49E5-B9EE-F4F8DE8C436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8EFB10C-3D62-4CC3-AF60-AED3FD81120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105334</xdr:rowOff>
    </xdr:from>
    <xdr:to>
      <xdr:col>55</xdr:col>
      <xdr:colOff>50800</xdr:colOff>
      <xdr:row>62</xdr:row>
      <xdr:rowOff>35484</xdr:rowOff>
    </xdr:to>
    <xdr:sp macro="" textlink="">
      <xdr:nvSpPr>
        <xdr:cNvPr id="242" name="楕円 241">
          <a:extLst>
            <a:ext uri="{FF2B5EF4-FFF2-40B4-BE49-F238E27FC236}">
              <a16:creationId xmlns:a16="http://schemas.microsoft.com/office/drawing/2014/main" id="{84E9FA22-00D9-49AE-8126-ED2E115BBFF4}"/>
            </a:ext>
          </a:extLst>
        </xdr:cNvPr>
        <xdr:cNvSpPr/>
      </xdr:nvSpPr>
      <xdr:spPr>
        <a:xfrm>
          <a:off x="10426700" y="105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128211</xdr:rowOff>
    </xdr:from>
    <xdr:ext cx="469744" cy="259045"/>
    <xdr:sp macro="" textlink="">
      <xdr:nvSpPr>
        <xdr:cNvPr id="243" name="【体育館・プール】&#10;一人当たり面積該当値テキスト">
          <a:extLst>
            <a:ext uri="{FF2B5EF4-FFF2-40B4-BE49-F238E27FC236}">
              <a16:creationId xmlns:a16="http://schemas.microsoft.com/office/drawing/2014/main" id="{CD8B63E7-31E7-4E8D-880C-E911DD4416EE}"/>
            </a:ext>
          </a:extLst>
        </xdr:cNvPr>
        <xdr:cNvSpPr txBox="1"/>
      </xdr:nvSpPr>
      <xdr:spPr>
        <a:xfrm>
          <a:off x="10515600" y="1041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116536</xdr:rowOff>
    </xdr:from>
    <xdr:to>
      <xdr:col>50</xdr:col>
      <xdr:colOff>165100</xdr:colOff>
      <xdr:row>62</xdr:row>
      <xdr:rowOff>46686</xdr:rowOff>
    </xdr:to>
    <xdr:sp macro="" textlink="">
      <xdr:nvSpPr>
        <xdr:cNvPr id="244" name="楕円 243">
          <a:extLst>
            <a:ext uri="{FF2B5EF4-FFF2-40B4-BE49-F238E27FC236}">
              <a16:creationId xmlns:a16="http://schemas.microsoft.com/office/drawing/2014/main" id="{959E3101-BDCF-4304-B54D-0F74F3BF79F7}"/>
            </a:ext>
          </a:extLst>
        </xdr:cNvPr>
        <xdr:cNvSpPr/>
      </xdr:nvSpPr>
      <xdr:spPr>
        <a:xfrm>
          <a:off x="9588500" y="1057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156134</xdr:rowOff>
    </xdr:from>
    <xdr:to>
      <xdr:col>55</xdr:col>
      <xdr:colOff>0</xdr:colOff>
      <xdr:row>61</xdr:row>
      <xdr:rowOff>167336</xdr:rowOff>
    </xdr:to>
    <xdr:cxnSp macro="">
      <xdr:nvCxnSpPr>
        <xdr:cNvPr id="245" name="直線コネクタ 244">
          <a:extLst>
            <a:ext uri="{FF2B5EF4-FFF2-40B4-BE49-F238E27FC236}">
              <a16:creationId xmlns:a16="http://schemas.microsoft.com/office/drawing/2014/main" id="{33263834-5D9A-4199-858C-51458D9EB496}"/>
            </a:ext>
          </a:extLst>
        </xdr:cNvPr>
        <xdr:cNvCxnSpPr/>
      </xdr:nvCxnSpPr>
      <xdr:spPr>
        <a:xfrm flipV="1">
          <a:off x="9639300" y="10614584"/>
          <a:ext cx="8382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121793</xdr:rowOff>
    </xdr:from>
    <xdr:to>
      <xdr:col>46</xdr:col>
      <xdr:colOff>38100</xdr:colOff>
      <xdr:row>62</xdr:row>
      <xdr:rowOff>51943</xdr:rowOff>
    </xdr:to>
    <xdr:sp macro="" textlink="">
      <xdr:nvSpPr>
        <xdr:cNvPr id="246" name="楕円 245">
          <a:extLst>
            <a:ext uri="{FF2B5EF4-FFF2-40B4-BE49-F238E27FC236}">
              <a16:creationId xmlns:a16="http://schemas.microsoft.com/office/drawing/2014/main" id="{61EDB3FD-7F65-48D2-A57A-C0677D4E8CFB}"/>
            </a:ext>
          </a:extLst>
        </xdr:cNvPr>
        <xdr:cNvSpPr/>
      </xdr:nvSpPr>
      <xdr:spPr>
        <a:xfrm>
          <a:off x="8699500" y="1058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167336</xdr:rowOff>
    </xdr:from>
    <xdr:to>
      <xdr:col>50</xdr:col>
      <xdr:colOff>114300</xdr:colOff>
      <xdr:row>62</xdr:row>
      <xdr:rowOff>1143</xdr:rowOff>
    </xdr:to>
    <xdr:cxnSp macro="">
      <xdr:nvCxnSpPr>
        <xdr:cNvPr id="247" name="直線コネクタ 246">
          <a:extLst>
            <a:ext uri="{FF2B5EF4-FFF2-40B4-BE49-F238E27FC236}">
              <a16:creationId xmlns:a16="http://schemas.microsoft.com/office/drawing/2014/main" id="{22D97E9D-D5C3-40E1-B394-401DBE16CC27}"/>
            </a:ext>
          </a:extLst>
        </xdr:cNvPr>
        <xdr:cNvCxnSpPr/>
      </xdr:nvCxnSpPr>
      <xdr:spPr>
        <a:xfrm flipV="1">
          <a:off x="8750300" y="10625786"/>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132309</xdr:rowOff>
    </xdr:from>
    <xdr:to>
      <xdr:col>41</xdr:col>
      <xdr:colOff>101600</xdr:colOff>
      <xdr:row>62</xdr:row>
      <xdr:rowOff>62459</xdr:rowOff>
    </xdr:to>
    <xdr:sp macro="" textlink="">
      <xdr:nvSpPr>
        <xdr:cNvPr id="248" name="楕円 247">
          <a:extLst>
            <a:ext uri="{FF2B5EF4-FFF2-40B4-BE49-F238E27FC236}">
              <a16:creationId xmlns:a16="http://schemas.microsoft.com/office/drawing/2014/main" id="{09F9D90D-62E2-487F-B8F2-254DB059EA5A}"/>
            </a:ext>
          </a:extLst>
        </xdr:cNvPr>
        <xdr:cNvSpPr/>
      </xdr:nvSpPr>
      <xdr:spPr>
        <a:xfrm>
          <a:off x="7810500" y="1059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1143</xdr:rowOff>
    </xdr:from>
    <xdr:to>
      <xdr:col>45</xdr:col>
      <xdr:colOff>177800</xdr:colOff>
      <xdr:row>62</xdr:row>
      <xdr:rowOff>11659</xdr:rowOff>
    </xdr:to>
    <xdr:cxnSp macro="">
      <xdr:nvCxnSpPr>
        <xdr:cNvPr id="249" name="直線コネクタ 248">
          <a:extLst>
            <a:ext uri="{FF2B5EF4-FFF2-40B4-BE49-F238E27FC236}">
              <a16:creationId xmlns:a16="http://schemas.microsoft.com/office/drawing/2014/main" id="{E2C3ED21-A458-4738-8255-92BB22C2FCC6}"/>
            </a:ext>
          </a:extLst>
        </xdr:cNvPr>
        <xdr:cNvCxnSpPr/>
      </xdr:nvCxnSpPr>
      <xdr:spPr>
        <a:xfrm flipV="1">
          <a:off x="7861300" y="1063104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145796</xdr:rowOff>
    </xdr:from>
    <xdr:to>
      <xdr:col>36</xdr:col>
      <xdr:colOff>165100</xdr:colOff>
      <xdr:row>62</xdr:row>
      <xdr:rowOff>75946</xdr:rowOff>
    </xdr:to>
    <xdr:sp macro="" textlink="">
      <xdr:nvSpPr>
        <xdr:cNvPr id="250" name="楕円 249">
          <a:extLst>
            <a:ext uri="{FF2B5EF4-FFF2-40B4-BE49-F238E27FC236}">
              <a16:creationId xmlns:a16="http://schemas.microsoft.com/office/drawing/2014/main" id="{FCCF03E2-B5E8-4EA4-A832-B984035DBDE1}"/>
            </a:ext>
          </a:extLst>
        </xdr:cNvPr>
        <xdr:cNvSpPr/>
      </xdr:nvSpPr>
      <xdr:spPr>
        <a:xfrm>
          <a:off x="69215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11659</xdr:rowOff>
    </xdr:from>
    <xdr:to>
      <xdr:col>41</xdr:col>
      <xdr:colOff>50800</xdr:colOff>
      <xdr:row>62</xdr:row>
      <xdr:rowOff>25146</xdr:rowOff>
    </xdr:to>
    <xdr:cxnSp macro="">
      <xdr:nvCxnSpPr>
        <xdr:cNvPr id="251" name="直線コネクタ 250">
          <a:extLst>
            <a:ext uri="{FF2B5EF4-FFF2-40B4-BE49-F238E27FC236}">
              <a16:creationId xmlns:a16="http://schemas.microsoft.com/office/drawing/2014/main" id="{9F5B477C-86B2-42ED-9781-3169118EF90B}"/>
            </a:ext>
          </a:extLst>
        </xdr:cNvPr>
        <xdr:cNvCxnSpPr/>
      </xdr:nvCxnSpPr>
      <xdr:spPr>
        <a:xfrm flipV="1">
          <a:off x="6972300" y="10641559"/>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1B32560D-1448-472D-A277-F145AFF53031}"/>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28A245B6-2DC6-410F-8E2E-9A0DF5224BF5}"/>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5B89CA9E-6828-47A1-8ECA-70843A26FA58}"/>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F2C7D74C-384C-4A82-820B-20104683E275}"/>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63213</xdr:rowOff>
    </xdr:from>
    <xdr:ext cx="469744" cy="259045"/>
    <xdr:sp macro="" textlink="">
      <xdr:nvSpPr>
        <xdr:cNvPr id="256" name="n_1mainValue【体育館・プール】&#10;一人当たり面積">
          <a:extLst>
            <a:ext uri="{FF2B5EF4-FFF2-40B4-BE49-F238E27FC236}">
              <a16:creationId xmlns:a16="http://schemas.microsoft.com/office/drawing/2014/main" id="{29EE2ED1-DB7D-481F-9F7A-0D3CD2219E52}"/>
            </a:ext>
          </a:extLst>
        </xdr:cNvPr>
        <xdr:cNvSpPr txBox="1"/>
      </xdr:nvSpPr>
      <xdr:spPr>
        <a:xfrm>
          <a:off x="9391727" y="1035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68470</xdr:rowOff>
    </xdr:from>
    <xdr:ext cx="469744" cy="259045"/>
    <xdr:sp macro="" textlink="">
      <xdr:nvSpPr>
        <xdr:cNvPr id="257" name="n_2mainValue【体育館・プール】&#10;一人当たり面積">
          <a:extLst>
            <a:ext uri="{FF2B5EF4-FFF2-40B4-BE49-F238E27FC236}">
              <a16:creationId xmlns:a16="http://schemas.microsoft.com/office/drawing/2014/main" id="{B72E7FE0-AEE2-492E-A62A-72068A508CD1}"/>
            </a:ext>
          </a:extLst>
        </xdr:cNvPr>
        <xdr:cNvSpPr txBox="1"/>
      </xdr:nvSpPr>
      <xdr:spPr>
        <a:xfrm>
          <a:off x="8515427" y="1035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78986</xdr:rowOff>
    </xdr:from>
    <xdr:ext cx="469744" cy="259045"/>
    <xdr:sp macro="" textlink="">
      <xdr:nvSpPr>
        <xdr:cNvPr id="258" name="n_3mainValue【体育館・プール】&#10;一人当たり面積">
          <a:extLst>
            <a:ext uri="{FF2B5EF4-FFF2-40B4-BE49-F238E27FC236}">
              <a16:creationId xmlns:a16="http://schemas.microsoft.com/office/drawing/2014/main" id="{C2E696D6-A789-4DD6-9EBE-F657AB0BF31C}"/>
            </a:ext>
          </a:extLst>
        </xdr:cNvPr>
        <xdr:cNvSpPr txBox="1"/>
      </xdr:nvSpPr>
      <xdr:spPr>
        <a:xfrm>
          <a:off x="7626427" y="1036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92473</xdr:rowOff>
    </xdr:from>
    <xdr:ext cx="469744" cy="259045"/>
    <xdr:sp macro="" textlink="">
      <xdr:nvSpPr>
        <xdr:cNvPr id="259" name="n_4mainValue【体育館・プール】&#10;一人当たり面積">
          <a:extLst>
            <a:ext uri="{FF2B5EF4-FFF2-40B4-BE49-F238E27FC236}">
              <a16:creationId xmlns:a16="http://schemas.microsoft.com/office/drawing/2014/main" id="{A0BC5686-E176-4574-8CD7-5F3631940FDD}"/>
            </a:ext>
          </a:extLst>
        </xdr:cNvPr>
        <xdr:cNvSpPr txBox="1"/>
      </xdr:nvSpPr>
      <xdr:spPr>
        <a:xfrm>
          <a:off x="6737427" y="103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4D47A4B-D46F-4247-AA05-1D37651B780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227163B-457B-45CE-93C8-7AAC4513C6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ECFFBC4-A257-414B-A909-11C24A07C2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6FEE4C7-ED59-497D-B80F-6DF6BA875B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861E234-2E0C-428C-B956-BC9AA83E2E1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5092782-8A9F-4ED7-B664-59B3CABFCC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71D1F1E-2733-4BDE-9386-01D0283A624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38AB444-ED43-45EF-A507-B2AD59AAD01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79805DB6-E06E-4A31-9158-E52CD654185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4A724E24-5B8E-4524-8B80-37B82146BC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82581A82-1A6D-4261-8592-023CF246A3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3486C9B4-E7D3-4D8B-98B8-9EF413822BC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7489942B-4A69-4725-89CC-6A847BBFDEE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B6D242FB-44B4-47F3-ABCC-7B7F4CDD4F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2071A9D9-F43B-442B-806A-592787082B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9F76B9A5-D192-4757-9C22-F4013252C32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F634CE4D-C413-484B-89D4-70A5935546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D32BFCC7-2F79-4FE0-B8AC-19239FD3147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5DE36921-89D3-433B-81FD-DF8BC8F4998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F5481C7-63C9-4603-95CD-50265055A85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A912268E-4C48-4062-AC8C-66AB19B4225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2B782495-A00D-48E2-8A6E-87B871E2031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D2751E74-9564-4EA7-8012-A9816F7A398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CB9AFC61-75CC-4E1B-A59B-4E6212E56EE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900F9A0B-27A8-4A2C-957E-95AC8CA24C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3DD53540-15EB-424F-A715-8ED49E808C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F690B46C-32AB-4803-8AE0-7E5F813E55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FA480C5D-EC02-4AED-9206-57AB086A962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90B98BA7-DF56-43B0-805B-E0C67E5631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B394A28F-4BDC-4E46-BE04-CB8C0F962E8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5D92933C-E9D6-49FF-AB82-8C4314D9CC4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E9C101AF-D0A7-4F5A-8BE3-775D838191B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4C96F7C-3112-46EB-89AB-A436C8DE100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658D3EF4-9026-4F8E-9B34-7308454CC3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F143A3B2-EC5C-47A8-A05F-9B041D7A25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39FA5554-BF9F-4075-BAF8-850E54B762C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58EFC97A-11B9-40CA-BA4E-23E6E4C8D0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55E788EB-FABE-4C58-839A-45341DF367C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EB504946-1FCE-4C70-B2E4-9355FA19711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7235A61A-DF04-415A-ACAE-38FF8A76B5A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1E4195BF-7763-40E6-854E-D5DB4D4B4A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76B54E06-19F6-496E-ABED-5A73E5B468D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6E012C07-A707-4355-93E5-777467B6871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DFEF2025-320F-44DF-8130-58C1E57FC2A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070A06AC-9A59-4BFF-B52B-D47421B5E54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2F705179-5651-4A0E-AED4-C5347A9A036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B038A3A2-9FBD-43B4-84A3-6C2D48A2CDF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3612E730-435C-4893-89EA-6596B2845F1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5D465472-5D22-48A2-BE8F-CA6AD8AC8E1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3BE882EC-15E8-4FBF-9FDD-45B2C373A98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99911FC5-9B1F-47DE-B407-0330C0D3FDC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D3FEE80D-BE8D-4603-8F05-CE67C541570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44BE9915-00FD-49EF-94DF-EE11547E2A8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F0CABA45-EDCC-4D0C-96B7-C04301F5FF3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5E9FA669-1EFB-43FC-87D8-113DE3F04B3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F17847F0-25CB-48F2-BAF2-8491E59A3EB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751127D8-40CC-4CD3-B3AC-B4436EC3E9E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1DC0718C-238F-4073-8C2D-15868CB0D7DA}"/>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1CAFF299-5F78-46AC-82C2-214985C7F9A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B469D092-3ADF-4B12-A48E-37F539C6CFB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0" name="【一般廃棄物処理施設】&#10;有形固定資産減価償却率最大値テキスト">
          <a:extLst>
            <a:ext uri="{FF2B5EF4-FFF2-40B4-BE49-F238E27FC236}">
              <a16:creationId xmlns:a16="http://schemas.microsoft.com/office/drawing/2014/main" id="{E368718A-9D17-4B58-8A41-2CD9476C5FAB}"/>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1" name="直線コネクタ 320">
          <a:extLst>
            <a:ext uri="{FF2B5EF4-FFF2-40B4-BE49-F238E27FC236}">
              <a16:creationId xmlns:a16="http://schemas.microsoft.com/office/drawing/2014/main" id="{E103EA89-50DA-43BD-8241-5ABA7CA3BBB6}"/>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C1F46965-261E-46F2-9A26-30FEADED0DAC}"/>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3" name="フローチャート: 判断 322">
          <a:extLst>
            <a:ext uri="{FF2B5EF4-FFF2-40B4-BE49-F238E27FC236}">
              <a16:creationId xmlns:a16="http://schemas.microsoft.com/office/drawing/2014/main" id="{495BC69E-E87D-4A8C-8CCD-20D706BD5551}"/>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4" name="フローチャート: 判断 323">
          <a:extLst>
            <a:ext uri="{FF2B5EF4-FFF2-40B4-BE49-F238E27FC236}">
              <a16:creationId xmlns:a16="http://schemas.microsoft.com/office/drawing/2014/main" id="{32E31489-6F2A-4AF2-ADBA-B8CA37291A38}"/>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5" name="フローチャート: 判断 324">
          <a:extLst>
            <a:ext uri="{FF2B5EF4-FFF2-40B4-BE49-F238E27FC236}">
              <a16:creationId xmlns:a16="http://schemas.microsoft.com/office/drawing/2014/main" id="{DD8928A1-CDC9-4D5A-8719-C53E1CEFE904}"/>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26" name="フローチャート: 判断 325">
          <a:extLst>
            <a:ext uri="{FF2B5EF4-FFF2-40B4-BE49-F238E27FC236}">
              <a16:creationId xmlns:a16="http://schemas.microsoft.com/office/drawing/2014/main" id="{56ED26F1-2DA7-4FE5-8E11-1BBF2383B24B}"/>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27" name="フローチャート: 判断 326">
          <a:extLst>
            <a:ext uri="{FF2B5EF4-FFF2-40B4-BE49-F238E27FC236}">
              <a16:creationId xmlns:a16="http://schemas.microsoft.com/office/drawing/2014/main" id="{1B3E326E-F203-4B1F-9EFF-9ACB9AC2B5CF}"/>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4297586-87CA-4C2D-9B95-3FA0E0789EF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B7B9E679-EA5F-4BF2-8A00-5EE852196BC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11B52B19-F621-4BED-86F0-9D200F84A7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D692CF85-A86B-4488-9E1D-379287A9EA0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FD0F3A0-17C6-4544-BD81-FBEB7F1D8A6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121738</xdr:rowOff>
    </xdr:from>
    <xdr:to>
      <xdr:col>85</xdr:col>
      <xdr:colOff>177800</xdr:colOff>
      <xdr:row>40</xdr:row>
      <xdr:rowOff>51888</xdr:rowOff>
    </xdr:to>
    <xdr:sp macro="" textlink="">
      <xdr:nvSpPr>
        <xdr:cNvPr id="333" name="楕円 332">
          <a:extLst>
            <a:ext uri="{FF2B5EF4-FFF2-40B4-BE49-F238E27FC236}">
              <a16:creationId xmlns:a16="http://schemas.microsoft.com/office/drawing/2014/main" id="{326838C0-052C-4129-8C5B-1743F077192A}"/>
            </a:ext>
          </a:extLst>
        </xdr:cNvPr>
        <xdr:cNvSpPr/>
      </xdr:nvSpPr>
      <xdr:spPr>
        <a:xfrm>
          <a:off x="162687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100165</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0896024D-A6CC-4576-844B-6CABC212A44F}"/>
            </a:ext>
          </a:extLst>
        </xdr:cNvPr>
        <xdr:cNvSpPr txBox="1"/>
      </xdr:nvSpPr>
      <xdr:spPr>
        <a:xfrm>
          <a:off x="16357600"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121738</xdr:rowOff>
    </xdr:from>
    <xdr:to>
      <xdr:col>81</xdr:col>
      <xdr:colOff>101600</xdr:colOff>
      <xdr:row>40</xdr:row>
      <xdr:rowOff>51888</xdr:rowOff>
    </xdr:to>
    <xdr:sp macro="" textlink="">
      <xdr:nvSpPr>
        <xdr:cNvPr id="335" name="楕円 334">
          <a:extLst>
            <a:ext uri="{FF2B5EF4-FFF2-40B4-BE49-F238E27FC236}">
              <a16:creationId xmlns:a16="http://schemas.microsoft.com/office/drawing/2014/main" id="{A96F0E34-A4F7-4778-A155-E81AD9957A6B}"/>
            </a:ext>
          </a:extLst>
        </xdr:cNvPr>
        <xdr:cNvSpPr/>
      </xdr:nvSpPr>
      <xdr:spPr>
        <a:xfrm>
          <a:off x="15430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1088</xdr:rowOff>
    </xdr:from>
    <xdr:to>
      <xdr:col>85</xdr:col>
      <xdr:colOff>127000</xdr:colOff>
      <xdr:row>40</xdr:row>
      <xdr:rowOff>1088</xdr:rowOff>
    </xdr:to>
    <xdr:cxnSp macro="">
      <xdr:nvCxnSpPr>
        <xdr:cNvPr id="336" name="直線コネクタ 335">
          <a:extLst>
            <a:ext uri="{FF2B5EF4-FFF2-40B4-BE49-F238E27FC236}">
              <a16:creationId xmlns:a16="http://schemas.microsoft.com/office/drawing/2014/main" id="{64435421-7451-4AC3-82BC-6A47E371F4E6}"/>
            </a:ext>
          </a:extLst>
        </xdr:cNvPr>
        <xdr:cNvCxnSpPr/>
      </xdr:nvCxnSpPr>
      <xdr:spPr>
        <a:xfrm>
          <a:off x="15481300" y="68590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121738</xdr:rowOff>
    </xdr:from>
    <xdr:to>
      <xdr:col>76</xdr:col>
      <xdr:colOff>165100</xdr:colOff>
      <xdr:row>40</xdr:row>
      <xdr:rowOff>51888</xdr:rowOff>
    </xdr:to>
    <xdr:sp macro="" textlink="">
      <xdr:nvSpPr>
        <xdr:cNvPr id="337" name="楕円 336">
          <a:extLst>
            <a:ext uri="{FF2B5EF4-FFF2-40B4-BE49-F238E27FC236}">
              <a16:creationId xmlns:a16="http://schemas.microsoft.com/office/drawing/2014/main" id="{FC735E0F-1A1C-4D79-B4D9-B6E2EF85FAEB}"/>
            </a:ext>
          </a:extLst>
        </xdr:cNvPr>
        <xdr:cNvSpPr/>
      </xdr:nvSpPr>
      <xdr:spPr>
        <a:xfrm>
          <a:off x="14541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1088</xdr:rowOff>
    </xdr:from>
    <xdr:to>
      <xdr:col>81</xdr:col>
      <xdr:colOff>50800</xdr:colOff>
      <xdr:row>40</xdr:row>
      <xdr:rowOff>1088</xdr:rowOff>
    </xdr:to>
    <xdr:cxnSp macro="">
      <xdr:nvCxnSpPr>
        <xdr:cNvPr id="338" name="直線コネクタ 337">
          <a:extLst>
            <a:ext uri="{FF2B5EF4-FFF2-40B4-BE49-F238E27FC236}">
              <a16:creationId xmlns:a16="http://schemas.microsoft.com/office/drawing/2014/main" id="{42267E13-A33C-4F5E-A169-4268A69187D1}"/>
            </a:ext>
          </a:extLst>
        </xdr:cNvPr>
        <xdr:cNvCxnSpPr/>
      </xdr:nvCxnSpPr>
      <xdr:spPr>
        <a:xfrm>
          <a:off x="14592300" y="6859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74385</xdr:rowOff>
    </xdr:from>
    <xdr:to>
      <xdr:col>72</xdr:col>
      <xdr:colOff>38100</xdr:colOff>
      <xdr:row>40</xdr:row>
      <xdr:rowOff>4535</xdr:rowOff>
    </xdr:to>
    <xdr:sp macro="" textlink="">
      <xdr:nvSpPr>
        <xdr:cNvPr id="339" name="楕円 338">
          <a:extLst>
            <a:ext uri="{FF2B5EF4-FFF2-40B4-BE49-F238E27FC236}">
              <a16:creationId xmlns:a16="http://schemas.microsoft.com/office/drawing/2014/main" id="{44F30F7B-5F9B-4326-9CA7-34C9A336268D}"/>
            </a:ext>
          </a:extLst>
        </xdr:cNvPr>
        <xdr:cNvSpPr/>
      </xdr:nvSpPr>
      <xdr:spPr>
        <a:xfrm>
          <a:off x="13652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125185</xdr:rowOff>
    </xdr:from>
    <xdr:to>
      <xdr:col>76</xdr:col>
      <xdr:colOff>114300</xdr:colOff>
      <xdr:row>40</xdr:row>
      <xdr:rowOff>1088</xdr:rowOff>
    </xdr:to>
    <xdr:cxnSp macro="">
      <xdr:nvCxnSpPr>
        <xdr:cNvPr id="340" name="直線コネクタ 339">
          <a:extLst>
            <a:ext uri="{FF2B5EF4-FFF2-40B4-BE49-F238E27FC236}">
              <a16:creationId xmlns:a16="http://schemas.microsoft.com/office/drawing/2014/main" id="{141E14A7-260B-4E42-9FA9-3D69AF343219}"/>
            </a:ext>
          </a:extLst>
        </xdr:cNvPr>
        <xdr:cNvCxnSpPr/>
      </xdr:nvCxnSpPr>
      <xdr:spPr>
        <a:xfrm>
          <a:off x="13703300" y="681173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28666</xdr:rowOff>
    </xdr:from>
    <xdr:to>
      <xdr:col>67</xdr:col>
      <xdr:colOff>101600</xdr:colOff>
      <xdr:row>39</xdr:row>
      <xdr:rowOff>130266</xdr:rowOff>
    </xdr:to>
    <xdr:sp macro="" textlink="">
      <xdr:nvSpPr>
        <xdr:cNvPr id="341" name="楕円 340">
          <a:extLst>
            <a:ext uri="{FF2B5EF4-FFF2-40B4-BE49-F238E27FC236}">
              <a16:creationId xmlns:a16="http://schemas.microsoft.com/office/drawing/2014/main" id="{C195EC7A-9854-451F-8350-865E337C4771}"/>
            </a:ext>
          </a:extLst>
        </xdr:cNvPr>
        <xdr:cNvSpPr/>
      </xdr:nvSpPr>
      <xdr:spPr>
        <a:xfrm>
          <a:off x="12763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79466</xdr:rowOff>
    </xdr:from>
    <xdr:to>
      <xdr:col>71</xdr:col>
      <xdr:colOff>177800</xdr:colOff>
      <xdr:row>39</xdr:row>
      <xdr:rowOff>125185</xdr:rowOff>
    </xdr:to>
    <xdr:cxnSp macro="">
      <xdr:nvCxnSpPr>
        <xdr:cNvPr id="342" name="直線コネクタ 341">
          <a:extLst>
            <a:ext uri="{FF2B5EF4-FFF2-40B4-BE49-F238E27FC236}">
              <a16:creationId xmlns:a16="http://schemas.microsoft.com/office/drawing/2014/main" id="{F3757C50-B21E-4FF8-97EB-B9C1A08D9413}"/>
            </a:ext>
          </a:extLst>
        </xdr:cNvPr>
        <xdr:cNvCxnSpPr/>
      </xdr:nvCxnSpPr>
      <xdr:spPr>
        <a:xfrm>
          <a:off x="12814300" y="676601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E91A2923-8C4A-40AB-9EB7-039F24B8FD62}"/>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C07DD5A7-785C-4677-B96F-FA638BFE9485}"/>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02C73DF1-5D31-475B-B28F-2EE339FB42D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1597C266-E28C-43BF-AA18-D5AF481A6724}"/>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43015</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E571EF7E-9B3B-474E-85EE-1285E443A11B}"/>
            </a:ext>
          </a:extLst>
        </xdr:cNvPr>
        <xdr:cNvSpPr txBox="1"/>
      </xdr:nvSpPr>
      <xdr:spPr>
        <a:xfrm>
          <a:off x="152660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43015</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0649ABDF-5375-4C95-89F1-2E634A913956}"/>
            </a:ext>
          </a:extLst>
        </xdr:cNvPr>
        <xdr:cNvSpPr txBox="1"/>
      </xdr:nvSpPr>
      <xdr:spPr>
        <a:xfrm>
          <a:off x="14389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167112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22E2E60A-D54B-4C59-82F4-5FD78E100BD0}"/>
            </a:ext>
          </a:extLst>
        </xdr:cNvPr>
        <xdr:cNvSpPr txBox="1"/>
      </xdr:nvSpPr>
      <xdr:spPr>
        <a:xfrm>
          <a:off x="13500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121393</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736532F0-4002-4044-82FF-25E927E33FAD}"/>
            </a:ext>
          </a:extLst>
        </xdr:cNvPr>
        <xdr:cNvSpPr txBox="1"/>
      </xdr:nvSpPr>
      <xdr:spPr>
        <a:xfrm>
          <a:off x="12611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D330D4DD-ECD7-4A90-82F8-03F25154EFE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24F0C0DB-FB4F-473B-87E8-598FA5B7E5F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EFCECE1F-DE80-4532-9FEE-B579EA4ADAD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99832C11-FC52-4BF8-8B2C-336B94ECC5A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2A8D8549-A557-402E-84CA-FAA5A2B1304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94B467A6-1B87-44AD-9770-A5C4C0492CF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EB581943-3C73-4208-AA15-E78BF1A4BF8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E742CD35-E595-492F-805F-37BC15CFBEA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862BFC69-0E56-4334-B0D4-680B7446E6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CBD893D4-9E60-4F10-8984-E6CD5B09A50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5CB44801-CDFD-42EE-9814-30F1900FBF0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26FF1D41-F8D1-478F-86A1-E89AF41FECE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14BD46AA-B277-4BAA-8084-F4F47414AF8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71C9057B-C685-4A41-AD12-B54E11FD8A1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E34A6CD0-2D48-462B-9D96-8B9EF2C683C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6" name="テキスト ボックス 365">
          <a:extLst>
            <a:ext uri="{FF2B5EF4-FFF2-40B4-BE49-F238E27FC236}">
              <a16:creationId xmlns:a16="http://schemas.microsoft.com/office/drawing/2014/main" id="{5F42F946-0B92-47A0-BEE9-98B8AB95F2F9}"/>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BF090303-20CC-44E5-B890-FD4E9860358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8" name="テキスト ボックス 367">
          <a:extLst>
            <a:ext uri="{FF2B5EF4-FFF2-40B4-BE49-F238E27FC236}">
              <a16:creationId xmlns:a16="http://schemas.microsoft.com/office/drawing/2014/main" id="{24B85EEE-876F-4092-804E-858C72D40DCE}"/>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B4ABCE85-9390-47F0-8792-A202C9F5BF7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a:extLst>
            <a:ext uri="{FF2B5EF4-FFF2-40B4-BE49-F238E27FC236}">
              <a16:creationId xmlns:a16="http://schemas.microsoft.com/office/drawing/2014/main" id="{8DBA2A12-E12B-4455-B0FC-A5A1F796C624}"/>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6492DE56-2E02-459D-86A1-B41AE3745E1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2" name="直線コネクタ 371">
          <a:extLst>
            <a:ext uri="{FF2B5EF4-FFF2-40B4-BE49-F238E27FC236}">
              <a16:creationId xmlns:a16="http://schemas.microsoft.com/office/drawing/2014/main" id="{29C329AB-42C7-46D8-9986-ABF2790A317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95F99673-C232-4592-AB06-38C9B1AB8B4D}"/>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4" name="直線コネクタ 373">
          <a:extLst>
            <a:ext uri="{FF2B5EF4-FFF2-40B4-BE49-F238E27FC236}">
              <a16:creationId xmlns:a16="http://schemas.microsoft.com/office/drawing/2014/main" id="{94CC60DE-791A-4A28-8599-77BEC6A9A62D}"/>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5" name="【一般廃棄物処理施設】&#10;一人当たり有形固定資産（償却資産）額最大値テキスト">
          <a:extLst>
            <a:ext uri="{FF2B5EF4-FFF2-40B4-BE49-F238E27FC236}">
              <a16:creationId xmlns:a16="http://schemas.microsoft.com/office/drawing/2014/main" id="{FE9F7E4B-A929-4B3A-AEDE-52A47E347EF5}"/>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76" name="直線コネクタ 375">
          <a:extLst>
            <a:ext uri="{FF2B5EF4-FFF2-40B4-BE49-F238E27FC236}">
              <a16:creationId xmlns:a16="http://schemas.microsoft.com/office/drawing/2014/main" id="{CB48227F-62AE-4FCA-8CA3-B81DD7C407C3}"/>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7A6C1B36-69A5-49E4-9A59-135066E8DB9F}"/>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78" name="フローチャート: 判断 377">
          <a:extLst>
            <a:ext uri="{FF2B5EF4-FFF2-40B4-BE49-F238E27FC236}">
              <a16:creationId xmlns:a16="http://schemas.microsoft.com/office/drawing/2014/main" id="{AD3C0D00-E9FE-4A5B-B52B-A95435155967}"/>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79" name="フローチャート: 判断 378">
          <a:extLst>
            <a:ext uri="{FF2B5EF4-FFF2-40B4-BE49-F238E27FC236}">
              <a16:creationId xmlns:a16="http://schemas.microsoft.com/office/drawing/2014/main" id="{2D0B9E6F-967A-4474-ACAD-B50518632757}"/>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0" name="フローチャート: 判断 379">
          <a:extLst>
            <a:ext uri="{FF2B5EF4-FFF2-40B4-BE49-F238E27FC236}">
              <a16:creationId xmlns:a16="http://schemas.microsoft.com/office/drawing/2014/main" id="{9B59196E-FAC3-4519-B327-452778323E9B}"/>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1" name="フローチャート: 判断 380">
          <a:extLst>
            <a:ext uri="{FF2B5EF4-FFF2-40B4-BE49-F238E27FC236}">
              <a16:creationId xmlns:a16="http://schemas.microsoft.com/office/drawing/2014/main" id="{79EA0D2B-A69C-49CC-9F2D-3527690E442E}"/>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2" name="フローチャート: 判断 381">
          <a:extLst>
            <a:ext uri="{FF2B5EF4-FFF2-40B4-BE49-F238E27FC236}">
              <a16:creationId xmlns:a16="http://schemas.microsoft.com/office/drawing/2014/main" id="{34B95E1D-064F-45EE-816A-33814BB1D352}"/>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D9A5BC5E-46F7-4119-B7B3-1DF27AD152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E3F8B954-A0E6-493C-8781-DFA4A1AA6B1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423B11F-8C3D-49B8-92EA-4D726F67F2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D0E1FC7E-5329-4B90-BD8E-B2574602AEC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C01B59E-5969-4E48-93B7-75544ADD229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110986</xdr:rowOff>
    </xdr:from>
    <xdr:to>
      <xdr:col>116</xdr:col>
      <xdr:colOff>114300</xdr:colOff>
      <xdr:row>41</xdr:row>
      <xdr:rowOff>41136</xdr:rowOff>
    </xdr:to>
    <xdr:sp macro="" textlink="">
      <xdr:nvSpPr>
        <xdr:cNvPr id="388" name="楕円 387">
          <a:extLst>
            <a:ext uri="{FF2B5EF4-FFF2-40B4-BE49-F238E27FC236}">
              <a16:creationId xmlns:a16="http://schemas.microsoft.com/office/drawing/2014/main" id="{8F302E28-8BB1-4054-8C74-2F33FF3469E0}"/>
            </a:ext>
          </a:extLst>
        </xdr:cNvPr>
        <xdr:cNvSpPr/>
      </xdr:nvSpPr>
      <xdr:spPr>
        <a:xfrm>
          <a:off x="22110700" y="69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89413</xdr:rowOff>
    </xdr:from>
    <xdr:ext cx="599010" cy="259045"/>
    <xdr:sp macro="" textlink="">
      <xdr:nvSpPr>
        <xdr:cNvPr id="389" name="【一般廃棄物処理施設】&#10;一人当たり有形固定資産（償却資産）額該当値テキスト">
          <a:extLst>
            <a:ext uri="{FF2B5EF4-FFF2-40B4-BE49-F238E27FC236}">
              <a16:creationId xmlns:a16="http://schemas.microsoft.com/office/drawing/2014/main" id="{6BBF330E-3025-4BF3-85D2-C56C18510FC1}"/>
            </a:ext>
          </a:extLst>
        </xdr:cNvPr>
        <xdr:cNvSpPr txBox="1"/>
      </xdr:nvSpPr>
      <xdr:spPr>
        <a:xfrm>
          <a:off x="22199600" y="694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115498</xdr:rowOff>
    </xdr:from>
    <xdr:to>
      <xdr:col>112</xdr:col>
      <xdr:colOff>38100</xdr:colOff>
      <xdr:row>41</xdr:row>
      <xdr:rowOff>45648</xdr:rowOff>
    </xdr:to>
    <xdr:sp macro="" textlink="">
      <xdr:nvSpPr>
        <xdr:cNvPr id="390" name="楕円 389">
          <a:extLst>
            <a:ext uri="{FF2B5EF4-FFF2-40B4-BE49-F238E27FC236}">
              <a16:creationId xmlns:a16="http://schemas.microsoft.com/office/drawing/2014/main" id="{AA0687C4-17ED-4D6A-A409-28CA007EAA0A}"/>
            </a:ext>
          </a:extLst>
        </xdr:cNvPr>
        <xdr:cNvSpPr/>
      </xdr:nvSpPr>
      <xdr:spPr>
        <a:xfrm>
          <a:off x="21272500" y="697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161786</xdr:rowOff>
    </xdr:from>
    <xdr:to>
      <xdr:col>116</xdr:col>
      <xdr:colOff>63500</xdr:colOff>
      <xdr:row>40</xdr:row>
      <xdr:rowOff>166298</xdr:rowOff>
    </xdr:to>
    <xdr:cxnSp macro="">
      <xdr:nvCxnSpPr>
        <xdr:cNvPr id="391" name="直線コネクタ 390">
          <a:extLst>
            <a:ext uri="{FF2B5EF4-FFF2-40B4-BE49-F238E27FC236}">
              <a16:creationId xmlns:a16="http://schemas.microsoft.com/office/drawing/2014/main" id="{1945FC97-6A3C-4F48-A5B1-100569A03EFE}"/>
            </a:ext>
          </a:extLst>
        </xdr:cNvPr>
        <xdr:cNvCxnSpPr/>
      </xdr:nvCxnSpPr>
      <xdr:spPr>
        <a:xfrm flipV="1">
          <a:off x="21323300" y="7019786"/>
          <a:ext cx="838200" cy="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117577</xdr:rowOff>
    </xdr:from>
    <xdr:to>
      <xdr:col>107</xdr:col>
      <xdr:colOff>101600</xdr:colOff>
      <xdr:row>41</xdr:row>
      <xdr:rowOff>47727</xdr:rowOff>
    </xdr:to>
    <xdr:sp macro="" textlink="">
      <xdr:nvSpPr>
        <xdr:cNvPr id="392" name="楕円 391">
          <a:extLst>
            <a:ext uri="{FF2B5EF4-FFF2-40B4-BE49-F238E27FC236}">
              <a16:creationId xmlns:a16="http://schemas.microsoft.com/office/drawing/2014/main" id="{DB7D086B-D5AB-4953-972D-D15A2B54BC0E}"/>
            </a:ext>
          </a:extLst>
        </xdr:cNvPr>
        <xdr:cNvSpPr/>
      </xdr:nvSpPr>
      <xdr:spPr>
        <a:xfrm>
          <a:off x="20383500" y="697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166298</xdr:rowOff>
    </xdr:from>
    <xdr:to>
      <xdr:col>111</xdr:col>
      <xdr:colOff>177800</xdr:colOff>
      <xdr:row>40</xdr:row>
      <xdr:rowOff>168377</xdr:rowOff>
    </xdr:to>
    <xdr:cxnSp macro="">
      <xdr:nvCxnSpPr>
        <xdr:cNvPr id="393" name="直線コネクタ 392">
          <a:extLst>
            <a:ext uri="{FF2B5EF4-FFF2-40B4-BE49-F238E27FC236}">
              <a16:creationId xmlns:a16="http://schemas.microsoft.com/office/drawing/2014/main" id="{9BC82DB2-C2A1-42E7-AA2A-406B1C6386C2}"/>
            </a:ext>
          </a:extLst>
        </xdr:cNvPr>
        <xdr:cNvCxnSpPr/>
      </xdr:nvCxnSpPr>
      <xdr:spPr>
        <a:xfrm flipV="1">
          <a:off x="20434300" y="7024298"/>
          <a:ext cx="889000" cy="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121779</xdr:rowOff>
    </xdr:from>
    <xdr:to>
      <xdr:col>102</xdr:col>
      <xdr:colOff>165100</xdr:colOff>
      <xdr:row>41</xdr:row>
      <xdr:rowOff>51929</xdr:rowOff>
    </xdr:to>
    <xdr:sp macro="" textlink="">
      <xdr:nvSpPr>
        <xdr:cNvPr id="394" name="楕円 393">
          <a:extLst>
            <a:ext uri="{FF2B5EF4-FFF2-40B4-BE49-F238E27FC236}">
              <a16:creationId xmlns:a16="http://schemas.microsoft.com/office/drawing/2014/main" id="{BCF8109B-5847-4748-8587-C5CBA859FCA9}"/>
            </a:ext>
          </a:extLst>
        </xdr:cNvPr>
        <xdr:cNvSpPr/>
      </xdr:nvSpPr>
      <xdr:spPr>
        <a:xfrm>
          <a:off x="19494500" y="697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168377</xdr:rowOff>
    </xdr:from>
    <xdr:to>
      <xdr:col>107</xdr:col>
      <xdr:colOff>50800</xdr:colOff>
      <xdr:row>41</xdr:row>
      <xdr:rowOff>1129</xdr:rowOff>
    </xdr:to>
    <xdr:cxnSp macro="">
      <xdr:nvCxnSpPr>
        <xdr:cNvPr id="395" name="直線コネクタ 394">
          <a:extLst>
            <a:ext uri="{FF2B5EF4-FFF2-40B4-BE49-F238E27FC236}">
              <a16:creationId xmlns:a16="http://schemas.microsoft.com/office/drawing/2014/main" id="{9DA6A7B3-DE0E-48CA-99AD-A945B3A4D7A8}"/>
            </a:ext>
          </a:extLst>
        </xdr:cNvPr>
        <xdr:cNvCxnSpPr/>
      </xdr:nvCxnSpPr>
      <xdr:spPr>
        <a:xfrm flipV="1">
          <a:off x="19545300" y="7026377"/>
          <a:ext cx="889000" cy="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127144</xdr:rowOff>
    </xdr:from>
    <xdr:to>
      <xdr:col>98</xdr:col>
      <xdr:colOff>38100</xdr:colOff>
      <xdr:row>41</xdr:row>
      <xdr:rowOff>57294</xdr:rowOff>
    </xdr:to>
    <xdr:sp macro="" textlink="">
      <xdr:nvSpPr>
        <xdr:cNvPr id="396" name="楕円 395">
          <a:extLst>
            <a:ext uri="{FF2B5EF4-FFF2-40B4-BE49-F238E27FC236}">
              <a16:creationId xmlns:a16="http://schemas.microsoft.com/office/drawing/2014/main" id="{0655538B-26FC-4AA6-AD3D-898D7777E2FF}"/>
            </a:ext>
          </a:extLst>
        </xdr:cNvPr>
        <xdr:cNvSpPr/>
      </xdr:nvSpPr>
      <xdr:spPr>
        <a:xfrm>
          <a:off x="18605500" y="698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1129</xdr:rowOff>
    </xdr:from>
    <xdr:to>
      <xdr:col>102</xdr:col>
      <xdr:colOff>114300</xdr:colOff>
      <xdr:row>41</xdr:row>
      <xdr:rowOff>6494</xdr:rowOff>
    </xdr:to>
    <xdr:cxnSp macro="">
      <xdr:nvCxnSpPr>
        <xdr:cNvPr id="397" name="直線コネクタ 396">
          <a:extLst>
            <a:ext uri="{FF2B5EF4-FFF2-40B4-BE49-F238E27FC236}">
              <a16:creationId xmlns:a16="http://schemas.microsoft.com/office/drawing/2014/main" id="{B313583D-3D05-4F40-B2CC-8010A3B81B24}"/>
            </a:ext>
          </a:extLst>
        </xdr:cNvPr>
        <xdr:cNvCxnSpPr/>
      </xdr:nvCxnSpPr>
      <xdr:spPr>
        <a:xfrm flipV="1">
          <a:off x="18656300" y="7030579"/>
          <a:ext cx="889000" cy="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BB06D4F9-F23D-4F36-9F9E-E763A361B8A9}"/>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C8D2373D-2DF9-4C59-8D76-ABC4C33EC108}"/>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F7A56703-314C-4927-A1DC-30E3DE2F78BA}"/>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B5BE0A15-7E6E-4645-8299-B8D9E857EB27}"/>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36775</xdr:rowOff>
    </xdr:from>
    <xdr:ext cx="599010" cy="259045"/>
    <xdr:sp macro="" textlink="">
      <xdr:nvSpPr>
        <xdr:cNvPr id="402" name="n_1mainValue【一般廃棄物処理施設】&#10;一人当たり有形固定資産（償却資産）額">
          <a:extLst>
            <a:ext uri="{FF2B5EF4-FFF2-40B4-BE49-F238E27FC236}">
              <a16:creationId xmlns:a16="http://schemas.microsoft.com/office/drawing/2014/main" id="{603D259F-6E82-4E89-A8F1-651D1350FDBE}"/>
            </a:ext>
          </a:extLst>
        </xdr:cNvPr>
        <xdr:cNvSpPr txBox="1"/>
      </xdr:nvSpPr>
      <xdr:spPr>
        <a:xfrm>
          <a:off x="21011095" y="706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38854</xdr:rowOff>
    </xdr:from>
    <xdr:ext cx="599010" cy="259045"/>
    <xdr:sp macro="" textlink="">
      <xdr:nvSpPr>
        <xdr:cNvPr id="403" name="n_2mainValue【一般廃棄物処理施設】&#10;一人当たり有形固定資産（償却資産）額">
          <a:extLst>
            <a:ext uri="{FF2B5EF4-FFF2-40B4-BE49-F238E27FC236}">
              <a16:creationId xmlns:a16="http://schemas.microsoft.com/office/drawing/2014/main" id="{D46CC150-CC0C-402E-9C80-0178F4CD0C0A}"/>
            </a:ext>
          </a:extLst>
        </xdr:cNvPr>
        <xdr:cNvSpPr txBox="1"/>
      </xdr:nvSpPr>
      <xdr:spPr>
        <a:xfrm>
          <a:off x="20134795" y="706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43056</xdr:rowOff>
    </xdr:from>
    <xdr:ext cx="599010" cy="259045"/>
    <xdr:sp macro="" textlink="">
      <xdr:nvSpPr>
        <xdr:cNvPr id="404" name="n_3mainValue【一般廃棄物処理施設】&#10;一人当たり有形固定資産（償却資産）額">
          <a:extLst>
            <a:ext uri="{FF2B5EF4-FFF2-40B4-BE49-F238E27FC236}">
              <a16:creationId xmlns:a16="http://schemas.microsoft.com/office/drawing/2014/main" id="{E4FBEBFB-650D-4DD3-8B09-D22F429078AB}"/>
            </a:ext>
          </a:extLst>
        </xdr:cNvPr>
        <xdr:cNvSpPr txBox="1"/>
      </xdr:nvSpPr>
      <xdr:spPr>
        <a:xfrm>
          <a:off x="19245795" y="707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48421</xdr:rowOff>
    </xdr:from>
    <xdr:ext cx="599010" cy="259045"/>
    <xdr:sp macro="" textlink="">
      <xdr:nvSpPr>
        <xdr:cNvPr id="405" name="n_4mainValue【一般廃棄物処理施設】&#10;一人当たり有形固定資産（償却資産）額">
          <a:extLst>
            <a:ext uri="{FF2B5EF4-FFF2-40B4-BE49-F238E27FC236}">
              <a16:creationId xmlns:a16="http://schemas.microsoft.com/office/drawing/2014/main" id="{E6EC3E13-9528-43B6-AD5F-F40738DDE684}"/>
            </a:ext>
          </a:extLst>
        </xdr:cNvPr>
        <xdr:cNvSpPr txBox="1"/>
      </xdr:nvSpPr>
      <xdr:spPr>
        <a:xfrm>
          <a:off x="18356795" y="707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F3F696D9-D153-42A1-B4A8-1D63392901E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BC99591E-1346-446B-A77C-6626A70DBE8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A214DAF2-ACB0-4281-A48D-2BE915E6F33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BC6D7CAC-164C-4D4D-8F26-0FDD3363B7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0AF27EBA-0F5E-4636-918D-FE1A3DC3B08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38B9E8BC-9F8C-4850-934A-DED101C1AC6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CD4E0585-62FD-4E4B-AD11-860CA51EAB4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AA632774-C793-46B1-954E-67191DDB05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63FA2384-401B-480C-A3D9-238EAC4CFC5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C5FE7FBE-5CE9-418C-BF51-885401F77B8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D5EC3BD1-1001-44B0-9477-A7C4EF2E41E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20483786-0B36-4AB8-BF72-AE9F08008BA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8" name="テキスト ボックス 417">
          <a:extLst>
            <a:ext uri="{FF2B5EF4-FFF2-40B4-BE49-F238E27FC236}">
              <a16:creationId xmlns:a16="http://schemas.microsoft.com/office/drawing/2014/main" id="{3AE45C8E-C6D4-480E-BB0B-D15AFC5EF8D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EA95529E-EBE8-401B-A7F6-C4731E1F33D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23F9CEC2-CC5E-4884-8F58-F775F6F1C1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5A2E8C06-5796-4A78-94E5-ADA74D78047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45994E37-E001-4CA2-8325-C8306784E96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D32001A3-56F6-454B-B83A-DE96C84426F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6016E941-7773-4617-862F-127FDEFA5B1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3D95DA5A-0480-4C2A-841B-2025CC1839B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DE70AF82-2515-47BA-A259-BC7B123A646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923304A1-26A9-4F69-83A2-D8CE1D952CA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8" name="テキスト ボックス 427">
          <a:extLst>
            <a:ext uri="{FF2B5EF4-FFF2-40B4-BE49-F238E27FC236}">
              <a16:creationId xmlns:a16="http://schemas.microsoft.com/office/drawing/2014/main" id="{AE4A0E28-EAC2-4A19-AFB1-C57D2E30F37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49971E15-A172-4FE8-8248-FA1030CD3FB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保健センター・保健所】&#10;有形固定資産減価償却率グラフ枠">
          <a:extLst>
            <a:ext uri="{FF2B5EF4-FFF2-40B4-BE49-F238E27FC236}">
              <a16:creationId xmlns:a16="http://schemas.microsoft.com/office/drawing/2014/main" id="{50E59DBF-8440-4243-A72D-74E019FF70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1" name="直線コネクタ 430">
          <a:extLst>
            <a:ext uri="{FF2B5EF4-FFF2-40B4-BE49-F238E27FC236}">
              <a16:creationId xmlns:a16="http://schemas.microsoft.com/office/drawing/2014/main" id="{C783B4AE-133C-4C7C-A1A6-36EE837AE15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2" name="【保健センター・保健所】&#10;有形固定資産減価償却率最小値テキスト">
          <a:extLst>
            <a:ext uri="{FF2B5EF4-FFF2-40B4-BE49-F238E27FC236}">
              <a16:creationId xmlns:a16="http://schemas.microsoft.com/office/drawing/2014/main" id="{7F40CEB7-3FA7-496B-AC41-CBB9648D2BA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3" name="直線コネクタ 432">
          <a:extLst>
            <a:ext uri="{FF2B5EF4-FFF2-40B4-BE49-F238E27FC236}">
              <a16:creationId xmlns:a16="http://schemas.microsoft.com/office/drawing/2014/main" id="{E82FE12F-B0A6-4759-BD6A-BC645CDF8FE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4" name="【保健センター・保健所】&#10;有形固定資産減価償却率最大値テキスト">
          <a:extLst>
            <a:ext uri="{FF2B5EF4-FFF2-40B4-BE49-F238E27FC236}">
              <a16:creationId xmlns:a16="http://schemas.microsoft.com/office/drawing/2014/main" id="{146792AE-2330-4B81-ADC6-57576CBD0342}"/>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5" name="直線コネクタ 434">
          <a:extLst>
            <a:ext uri="{FF2B5EF4-FFF2-40B4-BE49-F238E27FC236}">
              <a16:creationId xmlns:a16="http://schemas.microsoft.com/office/drawing/2014/main" id="{CE337C31-549E-43EF-9324-6D200E3EAF1F}"/>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436" name="【保健センター・保健所】&#10;有形固定資産減価償却率平均値テキスト">
          <a:extLst>
            <a:ext uri="{FF2B5EF4-FFF2-40B4-BE49-F238E27FC236}">
              <a16:creationId xmlns:a16="http://schemas.microsoft.com/office/drawing/2014/main" id="{543A725E-D9E4-45CF-AC8F-9E02AA850A85}"/>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37" name="フローチャート: 判断 436">
          <a:extLst>
            <a:ext uri="{FF2B5EF4-FFF2-40B4-BE49-F238E27FC236}">
              <a16:creationId xmlns:a16="http://schemas.microsoft.com/office/drawing/2014/main" id="{D5D372CE-3701-4AEA-BCE1-C7E0EA6B0A6D}"/>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38" name="フローチャート: 判断 437">
          <a:extLst>
            <a:ext uri="{FF2B5EF4-FFF2-40B4-BE49-F238E27FC236}">
              <a16:creationId xmlns:a16="http://schemas.microsoft.com/office/drawing/2014/main" id="{A6304BE2-2B03-465D-B716-5489562517B3}"/>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39" name="フローチャート: 判断 438">
          <a:extLst>
            <a:ext uri="{FF2B5EF4-FFF2-40B4-BE49-F238E27FC236}">
              <a16:creationId xmlns:a16="http://schemas.microsoft.com/office/drawing/2014/main" id="{72BCBB38-C5D8-4A9F-965C-CD68E73AF1D1}"/>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0" name="フローチャート: 判断 439">
          <a:extLst>
            <a:ext uri="{FF2B5EF4-FFF2-40B4-BE49-F238E27FC236}">
              <a16:creationId xmlns:a16="http://schemas.microsoft.com/office/drawing/2014/main" id="{B6E472FB-6EB1-4B88-88CD-599E6ED9DE15}"/>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1" name="フローチャート: 判断 440">
          <a:extLst>
            <a:ext uri="{FF2B5EF4-FFF2-40B4-BE49-F238E27FC236}">
              <a16:creationId xmlns:a16="http://schemas.microsoft.com/office/drawing/2014/main" id="{0D9F08AC-9096-4440-8B49-9DDA61B75E8D}"/>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A5138047-9322-43BC-B3CC-16388CE281E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4450E97C-83CE-4775-8200-49A0760F81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F22391B-AB38-4D5A-86F9-A481D8928B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14A018A7-D4C5-468B-B92B-84107F06F35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F11E53C-6391-46F8-B7DF-1D74559CEC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39007</xdr:rowOff>
    </xdr:from>
    <xdr:to>
      <xdr:col>85</xdr:col>
      <xdr:colOff>177800</xdr:colOff>
      <xdr:row>60</xdr:row>
      <xdr:rowOff>140607</xdr:rowOff>
    </xdr:to>
    <xdr:sp macro="" textlink="">
      <xdr:nvSpPr>
        <xdr:cNvPr id="447" name="楕円 446">
          <a:extLst>
            <a:ext uri="{FF2B5EF4-FFF2-40B4-BE49-F238E27FC236}">
              <a16:creationId xmlns:a16="http://schemas.microsoft.com/office/drawing/2014/main" id="{3C134006-C32E-4734-BCB5-74D7B6563BE9}"/>
            </a:ext>
          </a:extLst>
        </xdr:cNvPr>
        <xdr:cNvSpPr/>
      </xdr:nvSpPr>
      <xdr:spPr>
        <a:xfrm>
          <a:off x="162687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61884</xdr:rowOff>
    </xdr:from>
    <xdr:ext cx="405111" cy="259045"/>
    <xdr:sp macro="" textlink="">
      <xdr:nvSpPr>
        <xdr:cNvPr id="448" name="【保健センター・保健所】&#10;有形固定資産減価償却率該当値テキスト">
          <a:extLst>
            <a:ext uri="{FF2B5EF4-FFF2-40B4-BE49-F238E27FC236}">
              <a16:creationId xmlns:a16="http://schemas.microsoft.com/office/drawing/2014/main" id="{2019F864-21CD-42AF-B1AF-055B41F9610A}"/>
            </a:ext>
          </a:extLst>
        </xdr:cNvPr>
        <xdr:cNvSpPr txBox="1"/>
      </xdr:nvSpPr>
      <xdr:spPr>
        <a:xfrm>
          <a:off x="16357600" y="1017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449" name="楕円 448">
          <a:extLst>
            <a:ext uri="{FF2B5EF4-FFF2-40B4-BE49-F238E27FC236}">
              <a16:creationId xmlns:a16="http://schemas.microsoft.com/office/drawing/2014/main" id="{E21C44EB-F915-4F0B-BBEF-C8789F1DA302}"/>
            </a:ext>
          </a:extLst>
        </xdr:cNvPr>
        <xdr:cNvSpPr/>
      </xdr:nvSpPr>
      <xdr:spPr>
        <a:xfrm>
          <a:off x="15430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89807</xdr:rowOff>
    </xdr:from>
    <xdr:to>
      <xdr:col>85</xdr:col>
      <xdr:colOff>127000</xdr:colOff>
      <xdr:row>60</xdr:row>
      <xdr:rowOff>97972</xdr:rowOff>
    </xdr:to>
    <xdr:cxnSp macro="">
      <xdr:nvCxnSpPr>
        <xdr:cNvPr id="450" name="直線コネクタ 449">
          <a:extLst>
            <a:ext uri="{FF2B5EF4-FFF2-40B4-BE49-F238E27FC236}">
              <a16:creationId xmlns:a16="http://schemas.microsoft.com/office/drawing/2014/main" id="{AFCCDECE-0B1D-469A-A162-8878DF109FCD}"/>
            </a:ext>
          </a:extLst>
        </xdr:cNvPr>
        <xdr:cNvCxnSpPr/>
      </xdr:nvCxnSpPr>
      <xdr:spPr>
        <a:xfrm flipV="1">
          <a:off x="15481300" y="10376807"/>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47172</xdr:rowOff>
    </xdr:from>
    <xdr:to>
      <xdr:col>76</xdr:col>
      <xdr:colOff>165100</xdr:colOff>
      <xdr:row>60</xdr:row>
      <xdr:rowOff>148772</xdr:rowOff>
    </xdr:to>
    <xdr:sp macro="" textlink="">
      <xdr:nvSpPr>
        <xdr:cNvPr id="451" name="楕円 450">
          <a:extLst>
            <a:ext uri="{FF2B5EF4-FFF2-40B4-BE49-F238E27FC236}">
              <a16:creationId xmlns:a16="http://schemas.microsoft.com/office/drawing/2014/main" id="{70DDD29F-AEB6-4F72-802C-F3EC00FADBE7}"/>
            </a:ext>
          </a:extLst>
        </xdr:cNvPr>
        <xdr:cNvSpPr/>
      </xdr:nvSpPr>
      <xdr:spPr>
        <a:xfrm>
          <a:off x="14541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97972</xdr:rowOff>
    </xdr:from>
    <xdr:to>
      <xdr:col>81</xdr:col>
      <xdr:colOff>50800</xdr:colOff>
      <xdr:row>60</xdr:row>
      <xdr:rowOff>97972</xdr:rowOff>
    </xdr:to>
    <xdr:cxnSp macro="">
      <xdr:nvCxnSpPr>
        <xdr:cNvPr id="452" name="直線コネクタ 451">
          <a:extLst>
            <a:ext uri="{FF2B5EF4-FFF2-40B4-BE49-F238E27FC236}">
              <a16:creationId xmlns:a16="http://schemas.microsoft.com/office/drawing/2014/main" id="{4FD2564D-0B23-4BB2-B825-30B8C11607F6}"/>
            </a:ext>
          </a:extLst>
        </xdr:cNvPr>
        <xdr:cNvCxnSpPr/>
      </xdr:nvCxnSpPr>
      <xdr:spPr>
        <a:xfrm>
          <a:off x="14592300" y="10384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14515</xdr:rowOff>
    </xdr:from>
    <xdr:to>
      <xdr:col>72</xdr:col>
      <xdr:colOff>38100</xdr:colOff>
      <xdr:row>60</xdr:row>
      <xdr:rowOff>116115</xdr:rowOff>
    </xdr:to>
    <xdr:sp macro="" textlink="">
      <xdr:nvSpPr>
        <xdr:cNvPr id="453" name="楕円 452">
          <a:extLst>
            <a:ext uri="{FF2B5EF4-FFF2-40B4-BE49-F238E27FC236}">
              <a16:creationId xmlns:a16="http://schemas.microsoft.com/office/drawing/2014/main" id="{67BCF59F-C62C-4DBB-8897-9347F8C4AD61}"/>
            </a:ext>
          </a:extLst>
        </xdr:cNvPr>
        <xdr:cNvSpPr/>
      </xdr:nvSpPr>
      <xdr:spPr>
        <a:xfrm>
          <a:off x="13652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65315</xdr:rowOff>
    </xdr:from>
    <xdr:to>
      <xdr:col>76</xdr:col>
      <xdr:colOff>114300</xdr:colOff>
      <xdr:row>60</xdr:row>
      <xdr:rowOff>97972</xdr:rowOff>
    </xdr:to>
    <xdr:cxnSp macro="">
      <xdr:nvCxnSpPr>
        <xdr:cNvPr id="454" name="直線コネクタ 453">
          <a:extLst>
            <a:ext uri="{FF2B5EF4-FFF2-40B4-BE49-F238E27FC236}">
              <a16:creationId xmlns:a16="http://schemas.microsoft.com/office/drawing/2014/main" id="{51C32FFC-DFCF-408C-A599-740280C62C69}"/>
            </a:ext>
          </a:extLst>
        </xdr:cNvPr>
        <xdr:cNvCxnSpPr/>
      </xdr:nvCxnSpPr>
      <xdr:spPr>
        <a:xfrm>
          <a:off x="13703300" y="1035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153307</xdr:rowOff>
    </xdr:from>
    <xdr:to>
      <xdr:col>67</xdr:col>
      <xdr:colOff>101600</xdr:colOff>
      <xdr:row>60</xdr:row>
      <xdr:rowOff>83457</xdr:rowOff>
    </xdr:to>
    <xdr:sp macro="" textlink="">
      <xdr:nvSpPr>
        <xdr:cNvPr id="455" name="楕円 454">
          <a:extLst>
            <a:ext uri="{FF2B5EF4-FFF2-40B4-BE49-F238E27FC236}">
              <a16:creationId xmlns:a16="http://schemas.microsoft.com/office/drawing/2014/main" id="{3E30A207-BDD3-47E4-80D9-7DF0ED748E6E}"/>
            </a:ext>
          </a:extLst>
        </xdr:cNvPr>
        <xdr:cNvSpPr/>
      </xdr:nvSpPr>
      <xdr:spPr>
        <a:xfrm>
          <a:off x="12763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32657</xdr:rowOff>
    </xdr:from>
    <xdr:to>
      <xdr:col>71</xdr:col>
      <xdr:colOff>177800</xdr:colOff>
      <xdr:row>60</xdr:row>
      <xdr:rowOff>65315</xdr:rowOff>
    </xdr:to>
    <xdr:cxnSp macro="">
      <xdr:nvCxnSpPr>
        <xdr:cNvPr id="456" name="直線コネクタ 455">
          <a:extLst>
            <a:ext uri="{FF2B5EF4-FFF2-40B4-BE49-F238E27FC236}">
              <a16:creationId xmlns:a16="http://schemas.microsoft.com/office/drawing/2014/main" id="{A5254EEA-D463-4845-B440-4309A9DD4B7F}"/>
            </a:ext>
          </a:extLst>
        </xdr:cNvPr>
        <xdr:cNvCxnSpPr/>
      </xdr:nvCxnSpPr>
      <xdr:spPr>
        <a:xfrm>
          <a:off x="12814300" y="1031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57" name="n_1aveValue【保健センター・保健所】&#10;有形固定資産減価償却率">
          <a:extLst>
            <a:ext uri="{FF2B5EF4-FFF2-40B4-BE49-F238E27FC236}">
              <a16:creationId xmlns:a16="http://schemas.microsoft.com/office/drawing/2014/main" id="{61C2963C-D3E4-4659-A72E-73231F8B3326}"/>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58" name="n_2aveValue【保健センター・保健所】&#10;有形固定資産減価償却率">
          <a:extLst>
            <a:ext uri="{FF2B5EF4-FFF2-40B4-BE49-F238E27FC236}">
              <a16:creationId xmlns:a16="http://schemas.microsoft.com/office/drawing/2014/main" id="{879AD222-CCDF-427A-B274-A60B0A07F1F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59" name="n_3aveValue【保健センター・保健所】&#10;有形固定資産減価償却率">
          <a:extLst>
            <a:ext uri="{FF2B5EF4-FFF2-40B4-BE49-F238E27FC236}">
              <a16:creationId xmlns:a16="http://schemas.microsoft.com/office/drawing/2014/main" id="{34FB0894-8055-42E1-B12F-6A5E279E2D76}"/>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460" name="n_4aveValue【保健センター・保健所】&#10;有形固定資産減価償却率">
          <a:extLst>
            <a:ext uri="{FF2B5EF4-FFF2-40B4-BE49-F238E27FC236}">
              <a16:creationId xmlns:a16="http://schemas.microsoft.com/office/drawing/2014/main" id="{E0D1460B-6B42-4BA3-8073-65AA493DAAB2}"/>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461" name="n_1mainValue【保健センター・保健所】&#10;有形固定資産減価償却率">
          <a:extLst>
            <a:ext uri="{FF2B5EF4-FFF2-40B4-BE49-F238E27FC236}">
              <a16:creationId xmlns:a16="http://schemas.microsoft.com/office/drawing/2014/main" id="{E1D76160-2798-4A01-B946-5848A92C594D}"/>
            </a:ext>
          </a:extLst>
        </xdr:cNvPr>
        <xdr:cNvSpPr txBox="1"/>
      </xdr:nvSpPr>
      <xdr:spPr>
        <a:xfrm>
          <a:off x="152660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139899</xdr:rowOff>
    </xdr:from>
    <xdr:ext cx="405111" cy="259045"/>
    <xdr:sp macro="" textlink="">
      <xdr:nvSpPr>
        <xdr:cNvPr id="462" name="n_2mainValue【保健センター・保健所】&#10;有形固定資産減価償却率">
          <a:extLst>
            <a:ext uri="{FF2B5EF4-FFF2-40B4-BE49-F238E27FC236}">
              <a16:creationId xmlns:a16="http://schemas.microsoft.com/office/drawing/2014/main" id="{6F725E10-2985-4E45-9DA4-8582A166AFAE}"/>
            </a:ext>
          </a:extLst>
        </xdr:cNvPr>
        <xdr:cNvSpPr txBox="1"/>
      </xdr:nvSpPr>
      <xdr:spPr>
        <a:xfrm>
          <a:off x="14389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107242</xdr:rowOff>
    </xdr:from>
    <xdr:ext cx="405111" cy="259045"/>
    <xdr:sp macro="" textlink="">
      <xdr:nvSpPr>
        <xdr:cNvPr id="463" name="n_3mainValue【保健センター・保健所】&#10;有形固定資産減価償却率">
          <a:extLst>
            <a:ext uri="{FF2B5EF4-FFF2-40B4-BE49-F238E27FC236}">
              <a16:creationId xmlns:a16="http://schemas.microsoft.com/office/drawing/2014/main" id="{0ED85E9C-2D00-492B-BAF0-99C9DFA5BC3C}"/>
            </a:ext>
          </a:extLst>
        </xdr:cNvPr>
        <xdr:cNvSpPr txBox="1"/>
      </xdr:nvSpPr>
      <xdr:spPr>
        <a:xfrm>
          <a:off x="13500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99984</xdr:rowOff>
    </xdr:from>
    <xdr:ext cx="405111" cy="259045"/>
    <xdr:sp macro="" textlink="">
      <xdr:nvSpPr>
        <xdr:cNvPr id="464" name="n_4mainValue【保健センター・保健所】&#10;有形固定資産減価償却率">
          <a:extLst>
            <a:ext uri="{FF2B5EF4-FFF2-40B4-BE49-F238E27FC236}">
              <a16:creationId xmlns:a16="http://schemas.microsoft.com/office/drawing/2014/main" id="{A3E04A81-B475-41B4-A63D-BF1BFCDA4016}"/>
            </a:ext>
          </a:extLst>
        </xdr:cNvPr>
        <xdr:cNvSpPr txBox="1"/>
      </xdr:nvSpPr>
      <xdr:spPr>
        <a:xfrm>
          <a:off x="12611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BCA22CFC-0CCD-4057-8CAB-AA5C83D1131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8F74AFC8-6327-45BF-80F6-D32837A57F2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D4EFADD4-9ED9-4D07-A0DC-9F1D85160E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FB9BACFC-C546-4E5F-A9EB-918B7496794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F3852C11-DE9C-46F4-8125-042E7090BA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AB314670-A00F-4212-A022-075AE12F54F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BCFA112D-BD10-4C7F-9749-B9AD9A39494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F9449C36-70FA-4727-828F-0AFD3D04D3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FE63D7A2-4E9B-4E8F-A2B8-DBD68165E86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89F17D0C-4598-4110-B125-05F8853BD61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5" name="直線コネクタ 474">
          <a:extLst>
            <a:ext uri="{FF2B5EF4-FFF2-40B4-BE49-F238E27FC236}">
              <a16:creationId xmlns:a16="http://schemas.microsoft.com/office/drawing/2014/main" id="{5F006FE2-6921-41FA-9417-1B5A641EABA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6" name="テキスト ボックス 475">
          <a:extLst>
            <a:ext uri="{FF2B5EF4-FFF2-40B4-BE49-F238E27FC236}">
              <a16:creationId xmlns:a16="http://schemas.microsoft.com/office/drawing/2014/main" id="{89B564CB-7633-4A3F-A7FA-6A8C6A97BC6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7" name="直線コネクタ 476">
          <a:extLst>
            <a:ext uri="{FF2B5EF4-FFF2-40B4-BE49-F238E27FC236}">
              <a16:creationId xmlns:a16="http://schemas.microsoft.com/office/drawing/2014/main" id="{887104E4-38C9-4AEB-9C35-BDEDC2DE538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8" name="テキスト ボックス 477">
          <a:extLst>
            <a:ext uri="{FF2B5EF4-FFF2-40B4-BE49-F238E27FC236}">
              <a16:creationId xmlns:a16="http://schemas.microsoft.com/office/drawing/2014/main" id="{42A92F71-814E-4AE2-AC8D-D7C01EA3AD3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9" name="直線コネクタ 478">
          <a:extLst>
            <a:ext uri="{FF2B5EF4-FFF2-40B4-BE49-F238E27FC236}">
              <a16:creationId xmlns:a16="http://schemas.microsoft.com/office/drawing/2014/main" id="{D03130F5-4685-4961-9F59-82CE571C87C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0" name="テキスト ボックス 479">
          <a:extLst>
            <a:ext uri="{FF2B5EF4-FFF2-40B4-BE49-F238E27FC236}">
              <a16:creationId xmlns:a16="http://schemas.microsoft.com/office/drawing/2014/main" id="{FE0ACED8-0C10-4F54-89C8-642EE0DCDA1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1" name="直線コネクタ 480">
          <a:extLst>
            <a:ext uri="{FF2B5EF4-FFF2-40B4-BE49-F238E27FC236}">
              <a16:creationId xmlns:a16="http://schemas.microsoft.com/office/drawing/2014/main" id="{71396C72-F96D-4887-9424-A3BEAAF5CD3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2" name="テキスト ボックス 481">
          <a:extLst>
            <a:ext uri="{FF2B5EF4-FFF2-40B4-BE49-F238E27FC236}">
              <a16:creationId xmlns:a16="http://schemas.microsoft.com/office/drawing/2014/main" id="{D1D39007-99C0-49F2-AD49-6D8E0955F78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83BFB986-85BB-4679-8967-2BA8C003A18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6418C9F8-7DB6-4323-8591-8E9866AD87E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4963DB3B-C09A-4FA0-AFF7-3B3F0240ECA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86" name="直線コネクタ 485">
          <a:extLst>
            <a:ext uri="{FF2B5EF4-FFF2-40B4-BE49-F238E27FC236}">
              <a16:creationId xmlns:a16="http://schemas.microsoft.com/office/drawing/2014/main" id="{DD08EB77-C509-4CD7-9AF3-79623ECE917D}"/>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F34E5A4E-5EF4-4B06-9700-E85A3E4CDCB9}"/>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88" name="直線コネクタ 487">
          <a:extLst>
            <a:ext uri="{FF2B5EF4-FFF2-40B4-BE49-F238E27FC236}">
              <a16:creationId xmlns:a16="http://schemas.microsoft.com/office/drawing/2014/main" id="{2A928956-CF51-43F3-B6F7-25965482BD6D}"/>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596A4B8A-5CEE-4B46-AC33-4E8011ED5C6E}"/>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0" name="直線コネクタ 489">
          <a:extLst>
            <a:ext uri="{FF2B5EF4-FFF2-40B4-BE49-F238E27FC236}">
              <a16:creationId xmlns:a16="http://schemas.microsoft.com/office/drawing/2014/main" id="{57FE75AF-BFE7-4A67-986B-8C69A7A6133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173FBBAF-2D81-41DA-91B3-B73A3D7757E1}"/>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2" name="フローチャート: 判断 491">
          <a:extLst>
            <a:ext uri="{FF2B5EF4-FFF2-40B4-BE49-F238E27FC236}">
              <a16:creationId xmlns:a16="http://schemas.microsoft.com/office/drawing/2014/main" id="{614C2F8C-0A49-4073-81A5-89F00ABB8B1A}"/>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3" name="フローチャート: 判断 492">
          <a:extLst>
            <a:ext uri="{FF2B5EF4-FFF2-40B4-BE49-F238E27FC236}">
              <a16:creationId xmlns:a16="http://schemas.microsoft.com/office/drawing/2014/main" id="{9AFBF9A8-A4EC-493D-ADEA-C37FFCA6A5B3}"/>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4" name="フローチャート: 判断 493">
          <a:extLst>
            <a:ext uri="{FF2B5EF4-FFF2-40B4-BE49-F238E27FC236}">
              <a16:creationId xmlns:a16="http://schemas.microsoft.com/office/drawing/2014/main" id="{62017BDC-E227-45C4-96BA-C0515DABA27A}"/>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5" name="フローチャート: 判断 494">
          <a:extLst>
            <a:ext uri="{FF2B5EF4-FFF2-40B4-BE49-F238E27FC236}">
              <a16:creationId xmlns:a16="http://schemas.microsoft.com/office/drawing/2014/main" id="{08F75EBC-9BE1-4B16-8FD1-24ECE416E90B}"/>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96" name="フローチャート: 判断 495">
          <a:extLst>
            <a:ext uri="{FF2B5EF4-FFF2-40B4-BE49-F238E27FC236}">
              <a16:creationId xmlns:a16="http://schemas.microsoft.com/office/drawing/2014/main" id="{616D297C-2E5B-4665-8DE7-EB6CAB8EF5D7}"/>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68AE542-5459-4359-9BFC-3E692B316E9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6A9E5DE7-F76C-424E-9456-5A664C6AF1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FEFF27BC-0DA2-4029-8EF9-966BF3FE770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DDA36D93-4783-4BF8-85F2-2A61F512AC2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DAA42048-7AFE-4049-9258-82AFB6F634F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13665</xdr:rowOff>
    </xdr:from>
    <xdr:to>
      <xdr:col>116</xdr:col>
      <xdr:colOff>114300</xdr:colOff>
      <xdr:row>63</xdr:row>
      <xdr:rowOff>115265</xdr:rowOff>
    </xdr:to>
    <xdr:sp macro="" textlink="">
      <xdr:nvSpPr>
        <xdr:cNvPr id="502" name="楕円 501">
          <a:extLst>
            <a:ext uri="{FF2B5EF4-FFF2-40B4-BE49-F238E27FC236}">
              <a16:creationId xmlns:a16="http://schemas.microsoft.com/office/drawing/2014/main" id="{7A5A4490-C9DA-4C76-BDDD-2922EB957399}"/>
            </a:ext>
          </a:extLst>
        </xdr:cNvPr>
        <xdr:cNvSpPr/>
      </xdr:nvSpPr>
      <xdr:spPr>
        <a:xfrm>
          <a:off x="22110700" y="10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100042</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279F9050-FF0F-490C-A474-8484929873C4}"/>
            </a:ext>
          </a:extLst>
        </xdr:cNvPr>
        <xdr:cNvSpPr txBox="1"/>
      </xdr:nvSpPr>
      <xdr:spPr>
        <a:xfrm>
          <a:off x="22199600" y="107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17323</xdr:rowOff>
    </xdr:from>
    <xdr:to>
      <xdr:col>112</xdr:col>
      <xdr:colOff>38100</xdr:colOff>
      <xdr:row>63</xdr:row>
      <xdr:rowOff>118923</xdr:rowOff>
    </xdr:to>
    <xdr:sp macro="" textlink="">
      <xdr:nvSpPr>
        <xdr:cNvPr id="504" name="楕円 503">
          <a:extLst>
            <a:ext uri="{FF2B5EF4-FFF2-40B4-BE49-F238E27FC236}">
              <a16:creationId xmlns:a16="http://schemas.microsoft.com/office/drawing/2014/main" id="{2EFED3D2-65A1-43EF-BAE3-F8BD759ACD23}"/>
            </a:ext>
          </a:extLst>
        </xdr:cNvPr>
        <xdr:cNvSpPr/>
      </xdr:nvSpPr>
      <xdr:spPr>
        <a:xfrm>
          <a:off x="21272500" y="1081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64465</xdr:rowOff>
    </xdr:from>
    <xdr:to>
      <xdr:col>116</xdr:col>
      <xdr:colOff>63500</xdr:colOff>
      <xdr:row>63</xdr:row>
      <xdr:rowOff>68123</xdr:rowOff>
    </xdr:to>
    <xdr:cxnSp macro="">
      <xdr:nvCxnSpPr>
        <xdr:cNvPr id="505" name="直線コネクタ 504">
          <a:extLst>
            <a:ext uri="{FF2B5EF4-FFF2-40B4-BE49-F238E27FC236}">
              <a16:creationId xmlns:a16="http://schemas.microsoft.com/office/drawing/2014/main" id="{9DF1F47C-3C69-45D6-98E0-ABF58B008E54}"/>
            </a:ext>
          </a:extLst>
        </xdr:cNvPr>
        <xdr:cNvCxnSpPr/>
      </xdr:nvCxnSpPr>
      <xdr:spPr>
        <a:xfrm flipV="1">
          <a:off x="21323300" y="10865815"/>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18694</xdr:rowOff>
    </xdr:from>
    <xdr:to>
      <xdr:col>107</xdr:col>
      <xdr:colOff>101600</xdr:colOff>
      <xdr:row>63</xdr:row>
      <xdr:rowOff>120294</xdr:rowOff>
    </xdr:to>
    <xdr:sp macro="" textlink="">
      <xdr:nvSpPr>
        <xdr:cNvPr id="506" name="楕円 505">
          <a:extLst>
            <a:ext uri="{FF2B5EF4-FFF2-40B4-BE49-F238E27FC236}">
              <a16:creationId xmlns:a16="http://schemas.microsoft.com/office/drawing/2014/main" id="{8AE249EE-1482-4B97-8AB0-F5F03F214961}"/>
            </a:ext>
          </a:extLst>
        </xdr:cNvPr>
        <xdr:cNvSpPr/>
      </xdr:nvSpPr>
      <xdr:spPr>
        <a:xfrm>
          <a:off x="20383500" y="1082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68123</xdr:rowOff>
    </xdr:from>
    <xdr:to>
      <xdr:col>111</xdr:col>
      <xdr:colOff>177800</xdr:colOff>
      <xdr:row>63</xdr:row>
      <xdr:rowOff>69494</xdr:rowOff>
    </xdr:to>
    <xdr:cxnSp macro="">
      <xdr:nvCxnSpPr>
        <xdr:cNvPr id="507" name="直線コネクタ 506">
          <a:extLst>
            <a:ext uri="{FF2B5EF4-FFF2-40B4-BE49-F238E27FC236}">
              <a16:creationId xmlns:a16="http://schemas.microsoft.com/office/drawing/2014/main" id="{63C6CFE6-2126-4444-9ACD-C55DAFBD3768}"/>
            </a:ext>
          </a:extLst>
        </xdr:cNvPr>
        <xdr:cNvCxnSpPr/>
      </xdr:nvCxnSpPr>
      <xdr:spPr>
        <a:xfrm flipV="1">
          <a:off x="20434300" y="1086947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21895</xdr:rowOff>
    </xdr:from>
    <xdr:to>
      <xdr:col>102</xdr:col>
      <xdr:colOff>165100</xdr:colOff>
      <xdr:row>63</xdr:row>
      <xdr:rowOff>123495</xdr:rowOff>
    </xdr:to>
    <xdr:sp macro="" textlink="">
      <xdr:nvSpPr>
        <xdr:cNvPr id="508" name="楕円 507">
          <a:extLst>
            <a:ext uri="{FF2B5EF4-FFF2-40B4-BE49-F238E27FC236}">
              <a16:creationId xmlns:a16="http://schemas.microsoft.com/office/drawing/2014/main" id="{A27B2F9D-F4B2-466E-A16D-14F25283C3D5}"/>
            </a:ext>
          </a:extLst>
        </xdr:cNvPr>
        <xdr:cNvSpPr/>
      </xdr:nvSpPr>
      <xdr:spPr>
        <a:xfrm>
          <a:off x="19494500" y="108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69494</xdr:rowOff>
    </xdr:from>
    <xdr:to>
      <xdr:col>107</xdr:col>
      <xdr:colOff>50800</xdr:colOff>
      <xdr:row>63</xdr:row>
      <xdr:rowOff>72695</xdr:rowOff>
    </xdr:to>
    <xdr:cxnSp macro="">
      <xdr:nvCxnSpPr>
        <xdr:cNvPr id="509" name="直線コネクタ 508">
          <a:extLst>
            <a:ext uri="{FF2B5EF4-FFF2-40B4-BE49-F238E27FC236}">
              <a16:creationId xmlns:a16="http://schemas.microsoft.com/office/drawing/2014/main" id="{817D9EA1-8A5A-4EBA-AC92-029E33CF934A}"/>
            </a:ext>
          </a:extLst>
        </xdr:cNvPr>
        <xdr:cNvCxnSpPr/>
      </xdr:nvCxnSpPr>
      <xdr:spPr>
        <a:xfrm flipV="1">
          <a:off x="19545300" y="1087084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26009</xdr:rowOff>
    </xdr:from>
    <xdr:to>
      <xdr:col>98</xdr:col>
      <xdr:colOff>38100</xdr:colOff>
      <xdr:row>63</xdr:row>
      <xdr:rowOff>127609</xdr:rowOff>
    </xdr:to>
    <xdr:sp macro="" textlink="">
      <xdr:nvSpPr>
        <xdr:cNvPr id="510" name="楕円 509">
          <a:extLst>
            <a:ext uri="{FF2B5EF4-FFF2-40B4-BE49-F238E27FC236}">
              <a16:creationId xmlns:a16="http://schemas.microsoft.com/office/drawing/2014/main" id="{B338AD52-C24E-4E55-B7D3-00E40F58CF34}"/>
            </a:ext>
          </a:extLst>
        </xdr:cNvPr>
        <xdr:cNvSpPr/>
      </xdr:nvSpPr>
      <xdr:spPr>
        <a:xfrm>
          <a:off x="18605500" y="1082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72695</xdr:rowOff>
    </xdr:from>
    <xdr:to>
      <xdr:col>102</xdr:col>
      <xdr:colOff>114300</xdr:colOff>
      <xdr:row>63</xdr:row>
      <xdr:rowOff>76809</xdr:rowOff>
    </xdr:to>
    <xdr:cxnSp macro="">
      <xdr:nvCxnSpPr>
        <xdr:cNvPr id="511" name="直線コネクタ 510">
          <a:extLst>
            <a:ext uri="{FF2B5EF4-FFF2-40B4-BE49-F238E27FC236}">
              <a16:creationId xmlns:a16="http://schemas.microsoft.com/office/drawing/2014/main" id="{27A49A4E-03E8-4F3B-88ED-BA7836CEFDAE}"/>
            </a:ext>
          </a:extLst>
        </xdr:cNvPr>
        <xdr:cNvCxnSpPr/>
      </xdr:nvCxnSpPr>
      <xdr:spPr>
        <a:xfrm flipV="1">
          <a:off x="18656300" y="1087404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2" name="n_1aveValue【保健センター・保健所】&#10;一人当たり面積">
          <a:extLst>
            <a:ext uri="{FF2B5EF4-FFF2-40B4-BE49-F238E27FC236}">
              <a16:creationId xmlns:a16="http://schemas.microsoft.com/office/drawing/2014/main" id="{1C1DD29D-9E85-4BA2-A144-BBCE64166765}"/>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3" name="n_2aveValue【保健センター・保健所】&#10;一人当たり面積">
          <a:extLst>
            <a:ext uri="{FF2B5EF4-FFF2-40B4-BE49-F238E27FC236}">
              <a16:creationId xmlns:a16="http://schemas.microsoft.com/office/drawing/2014/main" id="{FBF85EE8-5B3D-42AE-AD12-6F1AA876B344}"/>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14" name="n_3aveValue【保健センター・保健所】&#10;一人当たり面積">
          <a:extLst>
            <a:ext uri="{FF2B5EF4-FFF2-40B4-BE49-F238E27FC236}">
              <a16:creationId xmlns:a16="http://schemas.microsoft.com/office/drawing/2014/main" id="{9EEFDA9F-1604-447D-9ABF-DAF4799084A2}"/>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15" name="n_4aveValue【保健センター・保健所】&#10;一人当たり面積">
          <a:extLst>
            <a:ext uri="{FF2B5EF4-FFF2-40B4-BE49-F238E27FC236}">
              <a16:creationId xmlns:a16="http://schemas.microsoft.com/office/drawing/2014/main" id="{B1CFB3B0-2946-4DB5-AE53-2EFB8BC5D723}"/>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110050</xdr:rowOff>
    </xdr:from>
    <xdr:ext cx="469744" cy="259045"/>
    <xdr:sp macro="" textlink="">
      <xdr:nvSpPr>
        <xdr:cNvPr id="516" name="n_1mainValue【保健センター・保健所】&#10;一人当たり面積">
          <a:extLst>
            <a:ext uri="{FF2B5EF4-FFF2-40B4-BE49-F238E27FC236}">
              <a16:creationId xmlns:a16="http://schemas.microsoft.com/office/drawing/2014/main" id="{E32595F7-6BF3-4859-B091-29CA02EBC0F4}"/>
            </a:ext>
          </a:extLst>
        </xdr:cNvPr>
        <xdr:cNvSpPr txBox="1"/>
      </xdr:nvSpPr>
      <xdr:spPr>
        <a:xfrm>
          <a:off x="21075727" y="1091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111421</xdr:rowOff>
    </xdr:from>
    <xdr:ext cx="469744" cy="259045"/>
    <xdr:sp macro="" textlink="">
      <xdr:nvSpPr>
        <xdr:cNvPr id="517" name="n_2mainValue【保健センター・保健所】&#10;一人当たり面積">
          <a:extLst>
            <a:ext uri="{FF2B5EF4-FFF2-40B4-BE49-F238E27FC236}">
              <a16:creationId xmlns:a16="http://schemas.microsoft.com/office/drawing/2014/main" id="{AD9BEDF7-2E08-4F95-B236-02C2A2BFC951}"/>
            </a:ext>
          </a:extLst>
        </xdr:cNvPr>
        <xdr:cNvSpPr txBox="1"/>
      </xdr:nvSpPr>
      <xdr:spPr>
        <a:xfrm>
          <a:off x="20199427" y="1091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114622</xdr:rowOff>
    </xdr:from>
    <xdr:ext cx="469744" cy="259045"/>
    <xdr:sp macro="" textlink="">
      <xdr:nvSpPr>
        <xdr:cNvPr id="518" name="n_3mainValue【保健センター・保健所】&#10;一人当たり面積">
          <a:extLst>
            <a:ext uri="{FF2B5EF4-FFF2-40B4-BE49-F238E27FC236}">
              <a16:creationId xmlns:a16="http://schemas.microsoft.com/office/drawing/2014/main" id="{289A3BFB-D0D0-4283-B570-0CCBCAFE2150}"/>
            </a:ext>
          </a:extLst>
        </xdr:cNvPr>
        <xdr:cNvSpPr txBox="1"/>
      </xdr:nvSpPr>
      <xdr:spPr>
        <a:xfrm>
          <a:off x="19310427" y="1091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118736</xdr:rowOff>
    </xdr:from>
    <xdr:ext cx="469744" cy="259045"/>
    <xdr:sp macro="" textlink="">
      <xdr:nvSpPr>
        <xdr:cNvPr id="519" name="n_4mainValue【保健センター・保健所】&#10;一人当たり面積">
          <a:extLst>
            <a:ext uri="{FF2B5EF4-FFF2-40B4-BE49-F238E27FC236}">
              <a16:creationId xmlns:a16="http://schemas.microsoft.com/office/drawing/2014/main" id="{5671B5F2-B584-4227-A74B-F213ED870329}"/>
            </a:ext>
          </a:extLst>
        </xdr:cNvPr>
        <xdr:cNvSpPr txBox="1"/>
      </xdr:nvSpPr>
      <xdr:spPr>
        <a:xfrm>
          <a:off x="18421427" y="1092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1FE913EA-CBA6-41BA-B384-3C3239BE7B5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36460147-0CFB-4DAE-B3B4-AC8C718928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40925563-4A75-483C-8FC4-5AAE948428F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687F5454-9D0A-4664-B8F6-303DDAA4356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92347ACE-427F-4E5A-8A91-611B9A1D826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ED27FFC0-32F2-4E87-A8D0-4A51F72326B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902E5759-CB07-4FCC-B52E-7E80A93935C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1085A21C-1A89-40AA-96FB-CDC0A5E470D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8" name="正方形/長方形 527">
          <a:extLst>
            <a:ext uri="{FF2B5EF4-FFF2-40B4-BE49-F238E27FC236}">
              <a16:creationId xmlns:a16="http://schemas.microsoft.com/office/drawing/2014/main" id="{CC87DC36-9D71-4511-A93C-F7DC7714A5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9" name="正方形/長方形 528">
          <a:extLst>
            <a:ext uri="{FF2B5EF4-FFF2-40B4-BE49-F238E27FC236}">
              <a16:creationId xmlns:a16="http://schemas.microsoft.com/office/drawing/2014/main" id="{A70FE74C-50B8-4416-8E44-117D1A57CBE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0" name="正方形/長方形 529">
          <a:extLst>
            <a:ext uri="{FF2B5EF4-FFF2-40B4-BE49-F238E27FC236}">
              <a16:creationId xmlns:a16="http://schemas.microsoft.com/office/drawing/2014/main" id="{47173F8B-2828-425A-84C2-2D546392B5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1" name="正方形/長方形 530">
          <a:extLst>
            <a:ext uri="{FF2B5EF4-FFF2-40B4-BE49-F238E27FC236}">
              <a16:creationId xmlns:a16="http://schemas.microsoft.com/office/drawing/2014/main" id="{52CB913E-FDD9-4C1C-BDF9-89E449770A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2" name="正方形/長方形 531">
          <a:extLst>
            <a:ext uri="{FF2B5EF4-FFF2-40B4-BE49-F238E27FC236}">
              <a16:creationId xmlns:a16="http://schemas.microsoft.com/office/drawing/2014/main" id="{45467618-37FA-40BE-BE53-6EDA9DA7196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3" name="正方形/長方形 532">
          <a:extLst>
            <a:ext uri="{FF2B5EF4-FFF2-40B4-BE49-F238E27FC236}">
              <a16:creationId xmlns:a16="http://schemas.microsoft.com/office/drawing/2014/main" id="{E5FAA9A4-C0C8-4A31-A989-3C452768B58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4" name="正方形/長方形 533">
          <a:extLst>
            <a:ext uri="{FF2B5EF4-FFF2-40B4-BE49-F238E27FC236}">
              <a16:creationId xmlns:a16="http://schemas.microsoft.com/office/drawing/2014/main" id="{57B18E6E-DD7C-4765-AA41-F5920F7A5BD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5" name="正方形/長方形 534">
          <a:extLst>
            <a:ext uri="{FF2B5EF4-FFF2-40B4-BE49-F238E27FC236}">
              <a16:creationId xmlns:a16="http://schemas.microsoft.com/office/drawing/2014/main" id="{126C3243-75E4-4FCB-A912-69FB6971111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CE6B8442-6C78-4F8E-A555-E1B13F50D5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92366018-4248-4105-B6A5-6DA70E78367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FBA05CB7-98FF-4A39-B754-2159A7EE2C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F905E04D-997C-4678-8E26-14FF5CE1A47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7B354FA2-8FCE-4E23-8AB4-ADE18C1E4CD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8F89F065-57F7-49EA-8420-38C5F237868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F96BA587-713B-4A52-B08B-224302C52CD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92E805BB-A392-46DA-8364-15B2D2E2AA9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53EFC665-C019-482A-9041-077BE070453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586E20A9-A66D-4D0E-BDCA-30CD1FDEF75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D6F4371A-4E33-4703-8DAE-AB0358A91CE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7" name="直線コネクタ 546">
          <a:extLst>
            <a:ext uri="{FF2B5EF4-FFF2-40B4-BE49-F238E27FC236}">
              <a16:creationId xmlns:a16="http://schemas.microsoft.com/office/drawing/2014/main" id="{5C4FF60E-2C60-4924-981A-2491CBEB98F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8" name="テキスト ボックス 547">
          <a:extLst>
            <a:ext uri="{FF2B5EF4-FFF2-40B4-BE49-F238E27FC236}">
              <a16:creationId xmlns:a16="http://schemas.microsoft.com/office/drawing/2014/main" id="{3217B363-4796-4452-9D4B-E8AE2C1C2EA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9" name="直線コネクタ 548">
          <a:extLst>
            <a:ext uri="{FF2B5EF4-FFF2-40B4-BE49-F238E27FC236}">
              <a16:creationId xmlns:a16="http://schemas.microsoft.com/office/drawing/2014/main" id="{748F948E-EB57-4DB8-A619-C31D9BA9188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0" name="テキスト ボックス 549">
          <a:extLst>
            <a:ext uri="{FF2B5EF4-FFF2-40B4-BE49-F238E27FC236}">
              <a16:creationId xmlns:a16="http://schemas.microsoft.com/office/drawing/2014/main" id="{9F382BF2-76FD-483B-B7D0-166BB35B9B9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1" name="直線コネクタ 550">
          <a:extLst>
            <a:ext uri="{FF2B5EF4-FFF2-40B4-BE49-F238E27FC236}">
              <a16:creationId xmlns:a16="http://schemas.microsoft.com/office/drawing/2014/main" id="{A4B7DCF3-C805-4B39-9A09-96F0585937C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2" name="テキスト ボックス 551">
          <a:extLst>
            <a:ext uri="{FF2B5EF4-FFF2-40B4-BE49-F238E27FC236}">
              <a16:creationId xmlns:a16="http://schemas.microsoft.com/office/drawing/2014/main" id="{716CA2E6-B303-485B-849F-07178606990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3" name="直線コネクタ 552">
          <a:extLst>
            <a:ext uri="{FF2B5EF4-FFF2-40B4-BE49-F238E27FC236}">
              <a16:creationId xmlns:a16="http://schemas.microsoft.com/office/drawing/2014/main" id="{68ABA8E9-BC50-4BCA-A86F-61D9912DDEC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4" name="テキスト ボックス 553">
          <a:extLst>
            <a:ext uri="{FF2B5EF4-FFF2-40B4-BE49-F238E27FC236}">
              <a16:creationId xmlns:a16="http://schemas.microsoft.com/office/drawing/2014/main" id="{527A9CB4-EE06-425C-BCE7-34A51DC304F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5" name="直線コネクタ 554">
          <a:extLst>
            <a:ext uri="{FF2B5EF4-FFF2-40B4-BE49-F238E27FC236}">
              <a16:creationId xmlns:a16="http://schemas.microsoft.com/office/drawing/2014/main" id="{D94A43C0-5E1D-4846-A3AB-B636C738AF9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6" name="テキスト ボックス 555">
          <a:extLst>
            <a:ext uri="{FF2B5EF4-FFF2-40B4-BE49-F238E27FC236}">
              <a16:creationId xmlns:a16="http://schemas.microsoft.com/office/drawing/2014/main" id="{F3B4F467-3D45-4C48-9995-0D14D9E93C1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7" name="直線コネクタ 556">
          <a:extLst>
            <a:ext uri="{FF2B5EF4-FFF2-40B4-BE49-F238E27FC236}">
              <a16:creationId xmlns:a16="http://schemas.microsoft.com/office/drawing/2014/main" id="{B163C1AA-ED9F-4837-9A9A-427A3AB96C3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8" name="テキスト ボックス 557">
          <a:extLst>
            <a:ext uri="{FF2B5EF4-FFF2-40B4-BE49-F238E27FC236}">
              <a16:creationId xmlns:a16="http://schemas.microsoft.com/office/drawing/2014/main" id="{CB194F30-FD16-486E-B1DF-0885833B4D8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C229A659-4942-4F91-B979-AADF6D370D0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0" name="【庁舎】&#10;有形固定資産減価償却率グラフ枠">
          <a:extLst>
            <a:ext uri="{FF2B5EF4-FFF2-40B4-BE49-F238E27FC236}">
              <a16:creationId xmlns:a16="http://schemas.microsoft.com/office/drawing/2014/main" id="{1720AD2B-18F4-4E7C-9EFE-F92A0B2C32D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1" name="直線コネクタ 560">
          <a:extLst>
            <a:ext uri="{FF2B5EF4-FFF2-40B4-BE49-F238E27FC236}">
              <a16:creationId xmlns:a16="http://schemas.microsoft.com/office/drawing/2014/main" id="{9EE5BA91-2E7C-4C0F-ADCC-6E6C62BF911C}"/>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2" name="【庁舎】&#10;有形固定資産減価償却率最小値テキスト">
          <a:extLst>
            <a:ext uri="{FF2B5EF4-FFF2-40B4-BE49-F238E27FC236}">
              <a16:creationId xmlns:a16="http://schemas.microsoft.com/office/drawing/2014/main" id="{BFCB54E6-77E2-4FD0-A517-541AD3EFBDA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3" name="直線コネクタ 562">
          <a:extLst>
            <a:ext uri="{FF2B5EF4-FFF2-40B4-BE49-F238E27FC236}">
              <a16:creationId xmlns:a16="http://schemas.microsoft.com/office/drawing/2014/main" id="{8DCC5723-8E07-4AD6-A857-D06E4F5B0F3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64" name="【庁舎】&#10;有形固定資産減価償却率最大値テキスト">
          <a:extLst>
            <a:ext uri="{FF2B5EF4-FFF2-40B4-BE49-F238E27FC236}">
              <a16:creationId xmlns:a16="http://schemas.microsoft.com/office/drawing/2014/main" id="{F9F3CBF5-9525-4DA5-B9BD-1B98C8A110E2}"/>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65" name="直線コネクタ 564">
          <a:extLst>
            <a:ext uri="{FF2B5EF4-FFF2-40B4-BE49-F238E27FC236}">
              <a16:creationId xmlns:a16="http://schemas.microsoft.com/office/drawing/2014/main" id="{15712CC9-C4C0-4D64-B976-FDADFF2CB032}"/>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66" name="【庁舎】&#10;有形固定資産減価償却率平均値テキスト">
          <a:extLst>
            <a:ext uri="{FF2B5EF4-FFF2-40B4-BE49-F238E27FC236}">
              <a16:creationId xmlns:a16="http://schemas.microsoft.com/office/drawing/2014/main" id="{269ECBE5-3976-4D6E-95D8-C6F14694D2C3}"/>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67" name="フローチャート: 判断 566">
          <a:extLst>
            <a:ext uri="{FF2B5EF4-FFF2-40B4-BE49-F238E27FC236}">
              <a16:creationId xmlns:a16="http://schemas.microsoft.com/office/drawing/2014/main" id="{208AB07C-B25C-4427-81A2-F9D39D0F016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68" name="フローチャート: 判断 567">
          <a:extLst>
            <a:ext uri="{FF2B5EF4-FFF2-40B4-BE49-F238E27FC236}">
              <a16:creationId xmlns:a16="http://schemas.microsoft.com/office/drawing/2014/main" id="{06C355C4-FEBB-4A97-A20B-87A8AA7556AF}"/>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69" name="フローチャート: 判断 568">
          <a:extLst>
            <a:ext uri="{FF2B5EF4-FFF2-40B4-BE49-F238E27FC236}">
              <a16:creationId xmlns:a16="http://schemas.microsoft.com/office/drawing/2014/main" id="{1E333C17-C34F-4435-A44C-B3295B259B9B}"/>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0" name="フローチャート: 判断 569">
          <a:extLst>
            <a:ext uri="{FF2B5EF4-FFF2-40B4-BE49-F238E27FC236}">
              <a16:creationId xmlns:a16="http://schemas.microsoft.com/office/drawing/2014/main" id="{AF4BA10D-EBE7-4C43-B861-425F202AC961}"/>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1" name="フローチャート: 判断 570">
          <a:extLst>
            <a:ext uri="{FF2B5EF4-FFF2-40B4-BE49-F238E27FC236}">
              <a16:creationId xmlns:a16="http://schemas.microsoft.com/office/drawing/2014/main" id="{E1555A3B-2EFF-4DAB-AEA2-2EBC4996BD8A}"/>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81CECE48-FA56-4FF5-A6D7-BA38AACAFF5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7896EAF5-F60B-4422-8C67-0316B68B907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839123E7-895C-4DC6-A629-CDFA58FA94E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E036AAEC-8973-4503-B076-C3AE8143AAD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0295886-D91C-4F72-A86B-4DA1C038FD0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69487</xdr:rowOff>
    </xdr:from>
    <xdr:to>
      <xdr:col>85</xdr:col>
      <xdr:colOff>177800</xdr:colOff>
      <xdr:row>108</xdr:row>
      <xdr:rowOff>171087</xdr:rowOff>
    </xdr:to>
    <xdr:sp macro="" textlink="">
      <xdr:nvSpPr>
        <xdr:cNvPr id="577" name="楕円 576">
          <a:extLst>
            <a:ext uri="{FF2B5EF4-FFF2-40B4-BE49-F238E27FC236}">
              <a16:creationId xmlns:a16="http://schemas.microsoft.com/office/drawing/2014/main" id="{CC09698D-65D1-42C4-AA9C-5B3ACD1F852E}"/>
            </a:ext>
          </a:extLst>
        </xdr:cNvPr>
        <xdr:cNvSpPr/>
      </xdr:nvSpPr>
      <xdr:spPr>
        <a:xfrm>
          <a:off x="162687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155864</xdr:rowOff>
    </xdr:from>
    <xdr:ext cx="405111" cy="259045"/>
    <xdr:sp macro="" textlink="">
      <xdr:nvSpPr>
        <xdr:cNvPr id="578" name="【庁舎】&#10;有形固定資産減価償却率該当値テキスト">
          <a:extLst>
            <a:ext uri="{FF2B5EF4-FFF2-40B4-BE49-F238E27FC236}">
              <a16:creationId xmlns:a16="http://schemas.microsoft.com/office/drawing/2014/main" id="{93CB3E18-B21D-45A7-9068-753E5C489D8F}"/>
            </a:ext>
          </a:extLst>
        </xdr:cNvPr>
        <xdr:cNvSpPr txBox="1"/>
      </xdr:nvSpPr>
      <xdr:spPr>
        <a:xfrm>
          <a:off x="16357600" y="18501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100512</xdr:rowOff>
    </xdr:from>
    <xdr:to>
      <xdr:col>81</xdr:col>
      <xdr:colOff>101600</xdr:colOff>
      <xdr:row>109</xdr:row>
      <xdr:rowOff>30662</xdr:rowOff>
    </xdr:to>
    <xdr:sp macro="" textlink="">
      <xdr:nvSpPr>
        <xdr:cNvPr id="579" name="楕円 578">
          <a:extLst>
            <a:ext uri="{FF2B5EF4-FFF2-40B4-BE49-F238E27FC236}">
              <a16:creationId xmlns:a16="http://schemas.microsoft.com/office/drawing/2014/main" id="{3764F302-9C4C-46FE-A8A0-06C184649898}"/>
            </a:ext>
          </a:extLst>
        </xdr:cNvPr>
        <xdr:cNvSpPr/>
      </xdr:nvSpPr>
      <xdr:spPr>
        <a:xfrm>
          <a:off x="15430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120287</xdr:rowOff>
    </xdr:from>
    <xdr:to>
      <xdr:col>85</xdr:col>
      <xdr:colOff>127000</xdr:colOff>
      <xdr:row>108</xdr:row>
      <xdr:rowOff>151312</xdr:rowOff>
    </xdr:to>
    <xdr:cxnSp macro="">
      <xdr:nvCxnSpPr>
        <xdr:cNvPr id="580" name="直線コネクタ 579">
          <a:extLst>
            <a:ext uri="{FF2B5EF4-FFF2-40B4-BE49-F238E27FC236}">
              <a16:creationId xmlns:a16="http://schemas.microsoft.com/office/drawing/2014/main" id="{66AA18DB-12C1-4286-AD0D-44356F08F8CE}"/>
            </a:ext>
          </a:extLst>
        </xdr:cNvPr>
        <xdr:cNvCxnSpPr/>
      </xdr:nvCxnSpPr>
      <xdr:spPr>
        <a:xfrm flipV="1">
          <a:off x="15481300" y="1863688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100512</xdr:rowOff>
    </xdr:from>
    <xdr:to>
      <xdr:col>76</xdr:col>
      <xdr:colOff>165100</xdr:colOff>
      <xdr:row>109</xdr:row>
      <xdr:rowOff>30662</xdr:rowOff>
    </xdr:to>
    <xdr:sp macro="" textlink="">
      <xdr:nvSpPr>
        <xdr:cNvPr id="581" name="楕円 580">
          <a:extLst>
            <a:ext uri="{FF2B5EF4-FFF2-40B4-BE49-F238E27FC236}">
              <a16:creationId xmlns:a16="http://schemas.microsoft.com/office/drawing/2014/main" id="{E642D441-1B46-4490-81A6-66A0942FE57E}"/>
            </a:ext>
          </a:extLst>
        </xdr:cNvPr>
        <xdr:cNvSpPr/>
      </xdr:nvSpPr>
      <xdr:spPr>
        <a:xfrm>
          <a:off x="14541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151312</xdr:rowOff>
    </xdr:from>
    <xdr:to>
      <xdr:col>81</xdr:col>
      <xdr:colOff>50800</xdr:colOff>
      <xdr:row>108</xdr:row>
      <xdr:rowOff>151312</xdr:rowOff>
    </xdr:to>
    <xdr:cxnSp macro="">
      <xdr:nvCxnSpPr>
        <xdr:cNvPr id="582" name="直線コネクタ 581">
          <a:extLst>
            <a:ext uri="{FF2B5EF4-FFF2-40B4-BE49-F238E27FC236}">
              <a16:creationId xmlns:a16="http://schemas.microsoft.com/office/drawing/2014/main" id="{7A83523D-9F36-4B13-A870-1B45DD26BAC1}"/>
            </a:ext>
          </a:extLst>
        </xdr:cNvPr>
        <xdr:cNvCxnSpPr/>
      </xdr:nvCxnSpPr>
      <xdr:spPr>
        <a:xfrm>
          <a:off x="14592300" y="18667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67855</xdr:rowOff>
    </xdr:from>
    <xdr:to>
      <xdr:col>72</xdr:col>
      <xdr:colOff>38100</xdr:colOff>
      <xdr:row>108</xdr:row>
      <xdr:rowOff>169455</xdr:rowOff>
    </xdr:to>
    <xdr:sp macro="" textlink="">
      <xdr:nvSpPr>
        <xdr:cNvPr id="583" name="楕円 582">
          <a:extLst>
            <a:ext uri="{FF2B5EF4-FFF2-40B4-BE49-F238E27FC236}">
              <a16:creationId xmlns:a16="http://schemas.microsoft.com/office/drawing/2014/main" id="{91C7815B-0BEF-46D6-ABDB-7C0CD00F9EB3}"/>
            </a:ext>
          </a:extLst>
        </xdr:cNvPr>
        <xdr:cNvSpPr/>
      </xdr:nvSpPr>
      <xdr:spPr>
        <a:xfrm>
          <a:off x="13652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118655</xdr:rowOff>
    </xdr:from>
    <xdr:to>
      <xdr:col>76</xdr:col>
      <xdr:colOff>114300</xdr:colOff>
      <xdr:row>108</xdr:row>
      <xdr:rowOff>151312</xdr:rowOff>
    </xdr:to>
    <xdr:cxnSp macro="">
      <xdr:nvCxnSpPr>
        <xdr:cNvPr id="584" name="直線コネクタ 583">
          <a:extLst>
            <a:ext uri="{FF2B5EF4-FFF2-40B4-BE49-F238E27FC236}">
              <a16:creationId xmlns:a16="http://schemas.microsoft.com/office/drawing/2014/main" id="{DBF85FA0-422B-4FA5-8D63-3884DA07C6D7}"/>
            </a:ext>
          </a:extLst>
        </xdr:cNvPr>
        <xdr:cNvCxnSpPr/>
      </xdr:nvCxnSpPr>
      <xdr:spPr>
        <a:xfrm>
          <a:off x="13703300" y="186352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33564</xdr:rowOff>
    </xdr:from>
    <xdr:to>
      <xdr:col>67</xdr:col>
      <xdr:colOff>101600</xdr:colOff>
      <xdr:row>108</xdr:row>
      <xdr:rowOff>135164</xdr:rowOff>
    </xdr:to>
    <xdr:sp macro="" textlink="">
      <xdr:nvSpPr>
        <xdr:cNvPr id="585" name="楕円 584">
          <a:extLst>
            <a:ext uri="{FF2B5EF4-FFF2-40B4-BE49-F238E27FC236}">
              <a16:creationId xmlns:a16="http://schemas.microsoft.com/office/drawing/2014/main" id="{A4BF0978-7153-4B92-A8E4-602EE4F1BD15}"/>
            </a:ext>
          </a:extLst>
        </xdr:cNvPr>
        <xdr:cNvSpPr/>
      </xdr:nvSpPr>
      <xdr:spPr>
        <a:xfrm>
          <a:off x="12763500" y="185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84364</xdr:rowOff>
    </xdr:from>
    <xdr:to>
      <xdr:col>71</xdr:col>
      <xdr:colOff>177800</xdr:colOff>
      <xdr:row>108</xdr:row>
      <xdr:rowOff>118655</xdr:rowOff>
    </xdr:to>
    <xdr:cxnSp macro="">
      <xdr:nvCxnSpPr>
        <xdr:cNvPr id="586" name="直線コネクタ 585">
          <a:extLst>
            <a:ext uri="{FF2B5EF4-FFF2-40B4-BE49-F238E27FC236}">
              <a16:creationId xmlns:a16="http://schemas.microsoft.com/office/drawing/2014/main" id="{BBF23B9A-9DDC-40BD-9823-396BA082D788}"/>
            </a:ext>
          </a:extLst>
        </xdr:cNvPr>
        <xdr:cNvCxnSpPr/>
      </xdr:nvCxnSpPr>
      <xdr:spPr>
        <a:xfrm>
          <a:off x="12814300" y="186009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87" name="n_1aveValue【庁舎】&#10;有形固定資産減価償却率">
          <a:extLst>
            <a:ext uri="{FF2B5EF4-FFF2-40B4-BE49-F238E27FC236}">
              <a16:creationId xmlns:a16="http://schemas.microsoft.com/office/drawing/2014/main" id="{8A543997-6B22-4EE1-9F07-3A6359F45E73}"/>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88" name="n_2aveValue【庁舎】&#10;有形固定資産減価償却率">
          <a:extLst>
            <a:ext uri="{FF2B5EF4-FFF2-40B4-BE49-F238E27FC236}">
              <a16:creationId xmlns:a16="http://schemas.microsoft.com/office/drawing/2014/main" id="{0DA4945D-FB09-492E-B102-10C416EA67D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89" name="n_3aveValue【庁舎】&#10;有形固定資産減価償却率">
          <a:extLst>
            <a:ext uri="{FF2B5EF4-FFF2-40B4-BE49-F238E27FC236}">
              <a16:creationId xmlns:a16="http://schemas.microsoft.com/office/drawing/2014/main" id="{67B5A4C9-F38F-4942-9B88-6AC3BE387E7B}"/>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0" name="n_4aveValue【庁舎】&#10;有形固定資産減価償却率">
          <a:extLst>
            <a:ext uri="{FF2B5EF4-FFF2-40B4-BE49-F238E27FC236}">
              <a16:creationId xmlns:a16="http://schemas.microsoft.com/office/drawing/2014/main" id="{7E271E68-980E-4B39-A89C-599983FDDE01}"/>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21789</xdr:rowOff>
    </xdr:from>
    <xdr:ext cx="405111" cy="259045"/>
    <xdr:sp macro="" textlink="">
      <xdr:nvSpPr>
        <xdr:cNvPr id="591" name="n_1mainValue【庁舎】&#10;有形固定資産減価償却率">
          <a:extLst>
            <a:ext uri="{FF2B5EF4-FFF2-40B4-BE49-F238E27FC236}">
              <a16:creationId xmlns:a16="http://schemas.microsoft.com/office/drawing/2014/main" id="{DD8E5673-CEE2-40E9-90A9-5E7ACE1A2522}"/>
            </a:ext>
          </a:extLst>
        </xdr:cNvPr>
        <xdr:cNvSpPr txBox="1"/>
      </xdr:nvSpPr>
      <xdr:spPr>
        <a:xfrm>
          <a:off x="15266044" y="1870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21789</xdr:rowOff>
    </xdr:from>
    <xdr:ext cx="405111" cy="259045"/>
    <xdr:sp macro="" textlink="">
      <xdr:nvSpPr>
        <xdr:cNvPr id="592" name="n_2mainValue【庁舎】&#10;有形固定資産減価償却率">
          <a:extLst>
            <a:ext uri="{FF2B5EF4-FFF2-40B4-BE49-F238E27FC236}">
              <a16:creationId xmlns:a16="http://schemas.microsoft.com/office/drawing/2014/main" id="{F9CD9A52-9608-4032-8FFE-C0C2AD200CF6}"/>
            </a:ext>
          </a:extLst>
        </xdr:cNvPr>
        <xdr:cNvSpPr txBox="1"/>
      </xdr:nvSpPr>
      <xdr:spPr>
        <a:xfrm>
          <a:off x="14389744" y="1870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160582</xdr:rowOff>
    </xdr:from>
    <xdr:ext cx="405111" cy="259045"/>
    <xdr:sp macro="" textlink="">
      <xdr:nvSpPr>
        <xdr:cNvPr id="593" name="n_3mainValue【庁舎】&#10;有形固定資産減価償却率">
          <a:extLst>
            <a:ext uri="{FF2B5EF4-FFF2-40B4-BE49-F238E27FC236}">
              <a16:creationId xmlns:a16="http://schemas.microsoft.com/office/drawing/2014/main" id="{95553E06-CDEC-44F1-BFA3-1D5232D86862}"/>
            </a:ext>
          </a:extLst>
        </xdr:cNvPr>
        <xdr:cNvSpPr txBox="1"/>
      </xdr:nvSpPr>
      <xdr:spPr>
        <a:xfrm>
          <a:off x="13500744" y="1867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126291</xdr:rowOff>
    </xdr:from>
    <xdr:ext cx="405111" cy="259045"/>
    <xdr:sp macro="" textlink="">
      <xdr:nvSpPr>
        <xdr:cNvPr id="594" name="n_4mainValue【庁舎】&#10;有形固定資産減価償却率">
          <a:extLst>
            <a:ext uri="{FF2B5EF4-FFF2-40B4-BE49-F238E27FC236}">
              <a16:creationId xmlns:a16="http://schemas.microsoft.com/office/drawing/2014/main" id="{EA648DA3-6696-4C3A-AEF3-043CF19FDC86}"/>
            </a:ext>
          </a:extLst>
        </xdr:cNvPr>
        <xdr:cNvSpPr txBox="1"/>
      </xdr:nvSpPr>
      <xdr:spPr>
        <a:xfrm>
          <a:off x="12611744" y="1864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F23375F1-C9F4-425D-8845-7CD4DE79AA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BC310EED-3AC3-4A4B-A6FA-E64FB7B5E6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7B8B9FFB-B4EF-4269-ADEB-75D29896DB9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8C4A7EE1-EA0C-4C1C-B5D0-F262EC225B3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E273F730-21A3-40AD-9C05-F7DAF8B23B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69FD3ACA-13FC-4F7E-874A-B6920C68408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586AA489-68DE-488C-8D44-0F0D8114B66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233B0EA2-DD24-4A11-9222-48E1FE60AAD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a:extLst>
            <a:ext uri="{FF2B5EF4-FFF2-40B4-BE49-F238E27FC236}">
              <a16:creationId xmlns:a16="http://schemas.microsoft.com/office/drawing/2014/main" id="{CAACA174-A798-4F23-925F-D6B9400C54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8A99346C-6F2B-48FD-B670-B2BF3195B1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5" name="直線コネクタ 604">
          <a:extLst>
            <a:ext uri="{FF2B5EF4-FFF2-40B4-BE49-F238E27FC236}">
              <a16:creationId xmlns:a16="http://schemas.microsoft.com/office/drawing/2014/main" id="{8A9ACD82-B63D-4635-9DD8-B852C9EFA9A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6" name="テキスト ボックス 605">
          <a:extLst>
            <a:ext uri="{FF2B5EF4-FFF2-40B4-BE49-F238E27FC236}">
              <a16:creationId xmlns:a16="http://schemas.microsoft.com/office/drawing/2014/main" id="{DA0EDF79-53A9-4484-8759-F2A62A63D32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7" name="直線コネクタ 606">
          <a:extLst>
            <a:ext uri="{FF2B5EF4-FFF2-40B4-BE49-F238E27FC236}">
              <a16:creationId xmlns:a16="http://schemas.microsoft.com/office/drawing/2014/main" id="{55265E90-8000-4491-8DBF-CE5B7AA7AE1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8" name="テキスト ボックス 607">
          <a:extLst>
            <a:ext uri="{FF2B5EF4-FFF2-40B4-BE49-F238E27FC236}">
              <a16:creationId xmlns:a16="http://schemas.microsoft.com/office/drawing/2014/main" id="{04753C25-7DAC-4FAB-9181-E86AB367D04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09" name="直線コネクタ 608">
          <a:extLst>
            <a:ext uri="{FF2B5EF4-FFF2-40B4-BE49-F238E27FC236}">
              <a16:creationId xmlns:a16="http://schemas.microsoft.com/office/drawing/2014/main" id="{BBC498E9-1253-488D-9343-624C9874545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0" name="テキスト ボックス 609">
          <a:extLst>
            <a:ext uri="{FF2B5EF4-FFF2-40B4-BE49-F238E27FC236}">
              <a16:creationId xmlns:a16="http://schemas.microsoft.com/office/drawing/2014/main" id="{47B1B678-98A2-49F9-BA26-C8ECD3562BD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1" name="直線コネクタ 610">
          <a:extLst>
            <a:ext uri="{FF2B5EF4-FFF2-40B4-BE49-F238E27FC236}">
              <a16:creationId xmlns:a16="http://schemas.microsoft.com/office/drawing/2014/main" id="{FE85F3D1-6122-4FBE-9D83-1C24F27DA16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2" name="テキスト ボックス 611">
          <a:extLst>
            <a:ext uri="{FF2B5EF4-FFF2-40B4-BE49-F238E27FC236}">
              <a16:creationId xmlns:a16="http://schemas.microsoft.com/office/drawing/2014/main" id="{FC7FA571-9255-4605-8121-3C3B8E7AEB9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B137E83A-B459-469F-AFC2-F78430991BD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8241F709-E0A8-4392-B0DE-B3F325D69E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a:extLst>
            <a:ext uri="{FF2B5EF4-FFF2-40B4-BE49-F238E27FC236}">
              <a16:creationId xmlns:a16="http://schemas.microsoft.com/office/drawing/2014/main" id="{7A361090-0773-4F46-A5BA-B77C192D69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16" name="直線コネクタ 615">
          <a:extLst>
            <a:ext uri="{FF2B5EF4-FFF2-40B4-BE49-F238E27FC236}">
              <a16:creationId xmlns:a16="http://schemas.microsoft.com/office/drawing/2014/main" id="{8AE764FD-BC58-4819-AD05-43D3D20E833E}"/>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17" name="【庁舎】&#10;一人当たり面積最小値テキスト">
          <a:extLst>
            <a:ext uri="{FF2B5EF4-FFF2-40B4-BE49-F238E27FC236}">
              <a16:creationId xmlns:a16="http://schemas.microsoft.com/office/drawing/2014/main" id="{2765337A-9CF5-4CDC-8285-9948100F5CDA}"/>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18" name="直線コネクタ 617">
          <a:extLst>
            <a:ext uri="{FF2B5EF4-FFF2-40B4-BE49-F238E27FC236}">
              <a16:creationId xmlns:a16="http://schemas.microsoft.com/office/drawing/2014/main" id="{9DE5A493-A80A-4330-9926-040ABE0EC6B9}"/>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19" name="【庁舎】&#10;一人当たり面積最大値テキスト">
          <a:extLst>
            <a:ext uri="{FF2B5EF4-FFF2-40B4-BE49-F238E27FC236}">
              <a16:creationId xmlns:a16="http://schemas.microsoft.com/office/drawing/2014/main" id="{DBE63EF9-8155-49DF-B342-E1388D1D4645}"/>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0" name="直線コネクタ 619">
          <a:extLst>
            <a:ext uri="{FF2B5EF4-FFF2-40B4-BE49-F238E27FC236}">
              <a16:creationId xmlns:a16="http://schemas.microsoft.com/office/drawing/2014/main" id="{CF086718-420C-42DA-ACC6-9D730343D541}"/>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1" name="【庁舎】&#10;一人当たり面積平均値テキスト">
          <a:extLst>
            <a:ext uri="{FF2B5EF4-FFF2-40B4-BE49-F238E27FC236}">
              <a16:creationId xmlns:a16="http://schemas.microsoft.com/office/drawing/2014/main" id="{DA5D6AF5-28CD-4727-9473-DE565ADA62DD}"/>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2" name="フローチャート: 判断 621">
          <a:extLst>
            <a:ext uri="{FF2B5EF4-FFF2-40B4-BE49-F238E27FC236}">
              <a16:creationId xmlns:a16="http://schemas.microsoft.com/office/drawing/2014/main" id="{721E6C2F-0C92-4240-B61C-B2EF4D2A9FB9}"/>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3" name="フローチャート: 判断 622">
          <a:extLst>
            <a:ext uri="{FF2B5EF4-FFF2-40B4-BE49-F238E27FC236}">
              <a16:creationId xmlns:a16="http://schemas.microsoft.com/office/drawing/2014/main" id="{67671B82-36FD-4205-8DB8-751FBBADBFA9}"/>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24" name="フローチャート: 判断 623">
          <a:extLst>
            <a:ext uri="{FF2B5EF4-FFF2-40B4-BE49-F238E27FC236}">
              <a16:creationId xmlns:a16="http://schemas.microsoft.com/office/drawing/2014/main" id="{9FCB85DC-CB01-428B-9B39-B17D6F4ED9A2}"/>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25" name="フローチャート: 判断 624">
          <a:extLst>
            <a:ext uri="{FF2B5EF4-FFF2-40B4-BE49-F238E27FC236}">
              <a16:creationId xmlns:a16="http://schemas.microsoft.com/office/drawing/2014/main" id="{0C5B300B-7327-44F9-A980-215A43D3CA6C}"/>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26" name="フローチャート: 判断 625">
          <a:extLst>
            <a:ext uri="{FF2B5EF4-FFF2-40B4-BE49-F238E27FC236}">
              <a16:creationId xmlns:a16="http://schemas.microsoft.com/office/drawing/2014/main" id="{D822B7FD-58D5-43A2-B826-0ECD4D5F39E2}"/>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BF884110-445F-49A2-92E1-D365F208537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DE222511-0397-429C-96D5-8C80B42C77C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A61E2108-57F0-4FD4-932C-F0718E6E71D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D2760788-D4B7-436E-8631-1D25C9F8137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455ADC5-8D53-4471-A4D9-738BCAA504D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158217</xdr:rowOff>
    </xdr:from>
    <xdr:to>
      <xdr:col>116</xdr:col>
      <xdr:colOff>114300</xdr:colOff>
      <xdr:row>107</xdr:row>
      <xdr:rowOff>88367</xdr:rowOff>
    </xdr:to>
    <xdr:sp macro="" textlink="">
      <xdr:nvSpPr>
        <xdr:cNvPr id="632" name="楕円 631">
          <a:extLst>
            <a:ext uri="{FF2B5EF4-FFF2-40B4-BE49-F238E27FC236}">
              <a16:creationId xmlns:a16="http://schemas.microsoft.com/office/drawing/2014/main" id="{028B8225-FBA7-4366-B597-A557BBACBEB3}"/>
            </a:ext>
          </a:extLst>
        </xdr:cNvPr>
        <xdr:cNvSpPr/>
      </xdr:nvSpPr>
      <xdr:spPr>
        <a:xfrm>
          <a:off x="22110700" y="1833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136644</xdr:rowOff>
    </xdr:from>
    <xdr:ext cx="469744" cy="259045"/>
    <xdr:sp macro="" textlink="">
      <xdr:nvSpPr>
        <xdr:cNvPr id="633" name="【庁舎】&#10;一人当たり面積該当値テキスト">
          <a:extLst>
            <a:ext uri="{FF2B5EF4-FFF2-40B4-BE49-F238E27FC236}">
              <a16:creationId xmlns:a16="http://schemas.microsoft.com/office/drawing/2014/main" id="{FCD60A54-A37C-4442-9DA9-21719FC50ABF}"/>
            </a:ext>
          </a:extLst>
        </xdr:cNvPr>
        <xdr:cNvSpPr txBox="1"/>
      </xdr:nvSpPr>
      <xdr:spPr>
        <a:xfrm>
          <a:off x="22199600" y="1831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164846</xdr:rowOff>
    </xdr:from>
    <xdr:to>
      <xdr:col>112</xdr:col>
      <xdr:colOff>38100</xdr:colOff>
      <xdr:row>107</xdr:row>
      <xdr:rowOff>94996</xdr:rowOff>
    </xdr:to>
    <xdr:sp macro="" textlink="">
      <xdr:nvSpPr>
        <xdr:cNvPr id="634" name="楕円 633">
          <a:extLst>
            <a:ext uri="{FF2B5EF4-FFF2-40B4-BE49-F238E27FC236}">
              <a16:creationId xmlns:a16="http://schemas.microsoft.com/office/drawing/2014/main" id="{EE059BDB-CE23-43EC-A600-6DB8631E2C2F}"/>
            </a:ext>
          </a:extLst>
        </xdr:cNvPr>
        <xdr:cNvSpPr/>
      </xdr:nvSpPr>
      <xdr:spPr>
        <a:xfrm>
          <a:off x="21272500" y="183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37567</xdr:rowOff>
    </xdr:from>
    <xdr:to>
      <xdr:col>116</xdr:col>
      <xdr:colOff>63500</xdr:colOff>
      <xdr:row>107</xdr:row>
      <xdr:rowOff>44196</xdr:rowOff>
    </xdr:to>
    <xdr:cxnSp macro="">
      <xdr:nvCxnSpPr>
        <xdr:cNvPr id="635" name="直線コネクタ 634">
          <a:extLst>
            <a:ext uri="{FF2B5EF4-FFF2-40B4-BE49-F238E27FC236}">
              <a16:creationId xmlns:a16="http://schemas.microsoft.com/office/drawing/2014/main" id="{EA401A4B-A0C9-4951-945E-DA2BDE84CEE0}"/>
            </a:ext>
          </a:extLst>
        </xdr:cNvPr>
        <xdr:cNvCxnSpPr/>
      </xdr:nvCxnSpPr>
      <xdr:spPr>
        <a:xfrm flipV="1">
          <a:off x="21323300" y="18382717"/>
          <a:ext cx="8382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167818</xdr:rowOff>
    </xdr:from>
    <xdr:to>
      <xdr:col>107</xdr:col>
      <xdr:colOff>101600</xdr:colOff>
      <xdr:row>107</xdr:row>
      <xdr:rowOff>97968</xdr:rowOff>
    </xdr:to>
    <xdr:sp macro="" textlink="">
      <xdr:nvSpPr>
        <xdr:cNvPr id="636" name="楕円 635">
          <a:extLst>
            <a:ext uri="{FF2B5EF4-FFF2-40B4-BE49-F238E27FC236}">
              <a16:creationId xmlns:a16="http://schemas.microsoft.com/office/drawing/2014/main" id="{9ECBB1C0-6FF1-4D2C-AD7F-F783F6545F4F}"/>
            </a:ext>
          </a:extLst>
        </xdr:cNvPr>
        <xdr:cNvSpPr/>
      </xdr:nvSpPr>
      <xdr:spPr>
        <a:xfrm>
          <a:off x="20383500" y="1834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44196</xdr:rowOff>
    </xdr:from>
    <xdr:to>
      <xdr:col>111</xdr:col>
      <xdr:colOff>177800</xdr:colOff>
      <xdr:row>107</xdr:row>
      <xdr:rowOff>47168</xdr:rowOff>
    </xdr:to>
    <xdr:cxnSp macro="">
      <xdr:nvCxnSpPr>
        <xdr:cNvPr id="637" name="直線コネクタ 636">
          <a:extLst>
            <a:ext uri="{FF2B5EF4-FFF2-40B4-BE49-F238E27FC236}">
              <a16:creationId xmlns:a16="http://schemas.microsoft.com/office/drawing/2014/main" id="{7EEDE116-3DA3-4E75-8B57-E0D755293696}"/>
            </a:ext>
          </a:extLst>
        </xdr:cNvPr>
        <xdr:cNvCxnSpPr/>
      </xdr:nvCxnSpPr>
      <xdr:spPr>
        <a:xfrm flipV="1">
          <a:off x="20434300" y="1838934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2539</xdr:rowOff>
    </xdr:from>
    <xdr:to>
      <xdr:col>102</xdr:col>
      <xdr:colOff>165100</xdr:colOff>
      <xdr:row>107</xdr:row>
      <xdr:rowOff>104139</xdr:rowOff>
    </xdr:to>
    <xdr:sp macro="" textlink="">
      <xdr:nvSpPr>
        <xdr:cNvPr id="638" name="楕円 637">
          <a:extLst>
            <a:ext uri="{FF2B5EF4-FFF2-40B4-BE49-F238E27FC236}">
              <a16:creationId xmlns:a16="http://schemas.microsoft.com/office/drawing/2014/main" id="{6DF474A5-3A79-4D0C-9E59-1C50B68B2BCC}"/>
            </a:ext>
          </a:extLst>
        </xdr:cNvPr>
        <xdr:cNvSpPr/>
      </xdr:nvSpPr>
      <xdr:spPr>
        <a:xfrm>
          <a:off x="19494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47168</xdr:rowOff>
    </xdr:from>
    <xdr:to>
      <xdr:col>107</xdr:col>
      <xdr:colOff>50800</xdr:colOff>
      <xdr:row>107</xdr:row>
      <xdr:rowOff>53339</xdr:rowOff>
    </xdr:to>
    <xdr:cxnSp macro="">
      <xdr:nvCxnSpPr>
        <xdr:cNvPr id="639" name="直線コネクタ 638">
          <a:extLst>
            <a:ext uri="{FF2B5EF4-FFF2-40B4-BE49-F238E27FC236}">
              <a16:creationId xmlns:a16="http://schemas.microsoft.com/office/drawing/2014/main" id="{5E22761A-8933-4DFC-BBD2-47FF2870547C}"/>
            </a:ext>
          </a:extLst>
        </xdr:cNvPr>
        <xdr:cNvCxnSpPr/>
      </xdr:nvCxnSpPr>
      <xdr:spPr>
        <a:xfrm flipV="1">
          <a:off x="19545300" y="18392318"/>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10540</xdr:rowOff>
    </xdr:from>
    <xdr:to>
      <xdr:col>98</xdr:col>
      <xdr:colOff>38100</xdr:colOff>
      <xdr:row>107</xdr:row>
      <xdr:rowOff>112140</xdr:rowOff>
    </xdr:to>
    <xdr:sp macro="" textlink="">
      <xdr:nvSpPr>
        <xdr:cNvPr id="640" name="楕円 639">
          <a:extLst>
            <a:ext uri="{FF2B5EF4-FFF2-40B4-BE49-F238E27FC236}">
              <a16:creationId xmlns:a16="http://schemas.microsoft.com/office/drawing/2014/main" id="{A2327DD8-B566-40BA-BBE2-748385676935}"/>
            </a:ext>
          </a:extLst>
        </xdr:cNvPr>
        <xdr:cNvSpPr/>
      </xdr:nvSpPr>
      <xdr:spPr>
        <a:xfrm>
          <a:off x="18605500" y="183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53339</xdr:rowOff>
    </xdr:from>
    <xdr:to>
      <xdr:col>102</xdr:col>
      <xdr:colOff>114300</xdr:colOff>
      <xdr:row>107</xdr:row>
      <xdr:rowOff>61340</xdr:rowOff>
    </xdr:to>
    <xdr:cxnSp macro="">
      <xdr:nvCxnSpPr>
        <xdr:cNvPr id="641" name="直線コネクタ 640">
          <a:extLst>
            <a:ext uri="{FF2B5EF4-FFF2-40B4-BE49-F238E27FC236}">
              <a16:creationId xmlns:a16="http://schemas.microsoft.com/office/drawing/2014/main" id="{D353EE2A-0706-48A3-B414-CF36FDCE5825}"/>
            </a:ext>
          </a:extLst>
        </xdr:cNvPr>
        <xdr:cNvCxnSpPr/>
      </xdr:nvCxnSpPr>
      <xdr:spPr>
        <a:xfrm flipV="1">
          <a:off x="18656300" y="1839848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2" name="n_1aveValue【庁舎】&#10;一人当たり面積">
          <a:extLst>
            <a:ext uri="{FF2B5EF4-FFF2-40B4-BE49-F238E27FC236}">
              <a16:creationId xmlns:a16="http://schemas.microsoft.com/office/drawing/2014/main" id="{1F0DBEDC-4D8D-4EE1-B86C-8A9B87859782}"/>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3" name="n_2aveValue【庁舎】&#10;一人当たり面積">
          <a:extLst>
            <a:ext uri="{FF2B5EF4-FFF2-40B4-BE49-F238E27FC236}">
              <a16:creationId xmlns:a16="http://schemas.microsoft.com/office/drawing/2014/main" id="{3ADC5662-46D6-4B38-B5A6-7F6B7EBCB824}"/>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44" name="n_3aveValue【庁舎】&#10;一人当たり面積">
          <a:extLst>
            <a:ext uri="{FF2B5EF4-FFF2-40B4-BE49-F238E27FC236}">
              <a16:creationId xmlns:a16="http://schemas.microsoft.com/office/drawing/2014/main" id="{B8CA13AB-7001-484D-B86B-65DC20935D31}"/>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45" name="n_4aveValue【庁舎】&#10;一人当たり面積">
          <a:extLst>
            <a:ext uri="{FF2B5EF4-FFF2-40B4-BE49-F238E27FC236}">
              <a16:creationId xmlns:a16="http://schemas.microsoft.com/office/drawing/2014/main" id="{91F4D6B6-CC8B-4722-89B9-F1911BB453C2}"/>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86123</xdr:rowOff>
    </xdr:from>
    <xdr:ext cx="469744" cy="259045"/>
    <xdr:sp macro="" textlink="">
      <xdr:nvSpPr>
        <xdr:cNvPr id="646" name="n_1mainValue【庁舎】&#10;一人当たり面積">
          <a:extLst>
            <a:ext uri="{FF2B5EF4-FFF2-40B4-BE49-F238E27FC236}">
              <a16:creationId xmlns:a16="http://schemas.microsoft.com/office/drawing/2014/main" id="{43C5FC54-6496-4D03-95EC-81D33B0C8696}"/>
            </a:ext>
          </a:extLst>
        </xdr:cNvPr>
        <xdr:cNvSpPr txBox="1"/>
      </xdr:nvSpPr>
      <xdr:spPr>
        <a:xfrm>
          <a:off x="21075727" y="1843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89095</xdr:rowOff>
    </xdr:from>
    <xdr:ext cx="469744" cy="259045"/>
    <xdr:sp macro="" textlink="">
      <xdr:nvSpPr>
        <xdr:cNvPr id="647" name="n_2mainValue【庁舎】&#10;一人当たり面積">
          <a:extLst>
            <a:ext uri="{FF2B5EF4-FFF2-40B4-BE49-F238E27FC236}">
              <a16:creationId xmlns:a16="http://schemas.microsoft.com/office/drawing/2014/main" id="{6DDBD71B-CB08-4D46-95BD-33437D730D89}"/>
            </a:ext>
          </a:extLst>
        </xdr:cNvPr>
        <xdr:cNvSpPr txBox="1"/>
      </xdr:nvSpPr>
      <xdr:spPr>
        <a:xfrm>
          <a:off x="20199427" y="1843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95266</xdr:rowOff>
    </xdr:from>
    <xdr:ext cx="469744" cy="259045"/>
    <xdr:sp macro="" textlink="">
      <xdr:nvSpPr>
        <xdr:cNvPr id="648" name="n_3mainValue【庁舎】&#10;一人当たり面積">
          <a:extLst>
            <a:ext uri="{FF2B5EF4-FFF2-40B4-BE49-F238E27FC236}">
              <a16:creationId xmlns:a16="http://schemas.microsoft.com/office/drawing/2014/main" id="{C1963F20-BEE3-4AEA-9BA1-AE9EB2A14368}"/>
            </a:ext>
          </a:extLst>
        </xdr:cNvPr>
        <xdr:cNvSpPr txBox="1"/>
      </xdr:nvSpPr>
      <xdr:spPr>
        <a:xfrm>
          <a:off x="19310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103267</xdr:rowOff>
    </xdr:from>
    <xdr:ext cx="469744" cy="259045"/>
    <xdr:sp macro="" textlink="">
      <xdr:nvSpPr>
        <xdr:cNvPr id="649" name="n_4mainValue【庁舎】&#10;一人当たり面積">
          <a:extLst>
            <a:ext uri="{FF2B5EF4-FFF2-40B4-BE49-F238E27FC236}">
              <a16:creationId xmlns:a16="http://schemas.microsoft.com/office/drawing/2014/main" id="{1744CB6B-8D1E-43B5-8CBF-5F6C29ABB0BB}"/>
            </a:ext>
          </a:extLst>
        </xdr:cNvPr>
        <xdr:cNvSpPr txBox="1"/>
      </xdr:nvSpPr>
      <xdr:spPr>
        <a:xfrm>
          <a:off x="18421427" y="1844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14107618-7840-4FAE-8FD6-830458F5F6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0BDB67A4-0408-421A-811E-E4EF21CE8F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C0F08425-F9BC-4322-B53B-E400C943B28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ぼ全ての施設で有形固定資産減価償却率が類似団他平均値より高い水準となっている。建築年が古く、大規模改修等を行っていないことが要因となっている。図書館については、老朽化が著しいため都度修繕を行っている。プールについては、広域化も視野に入れ今後の在り方を検討している。一般廃棄物処理施設は長寿命化に向けた計画を検討している。役場庁舎は耐震化を実施しているが、老朽化による影響が出てきており、非常用発電機等の設備類についても古いため、長寿命化に向けた検討を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39" t="s">
        <v>129</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4" x14ac:dyDescent="0.15">
      <c r="B2" s="3" t="s">
        <v>130</v>
      </c>
      <c r="C2" s="3"/>
      <c r="D2" s="10"/>
    </row>
    <row r="3" spans="1:119" ht="18.75" customHeight="1" x14ac:dyDescent="0.15">
      <c r="A3" s="2"/>
      <c r="B3" s="494" t="s">
        <v>131</v>
      </c>
      <c r="C3" s="495"/>
      <c r="D3" s="495"/>
      <c r="E3" s="496"/>
      <c r="F3" s="496"/>
      <c r="G3" s="496"/>
      <c r="H3" s="496"/>
      <c r="I3" s="496"/>
      <c r="J3" s="496"/>
      <c r="K3" s="496"/>
      <c r="L3" s="496" t="s">
        <v>136</v>
      </c>
      <c r="M3" s="496"/>
      <c r="N3" s="496"/>
      <c r="O3" s="496"/>
      <c r="P3" s="496"/>
      <c r="Q3" s="496"/>
      <c r="R3" s="503"/>
      <c r="S3" s="503"/>
      <c r="T3" s="503"/>
      <c r="U3" s="503"/>
      <c r="V3" s="504"/>
      <c r="W3" s="343" t="s">
        <v>139</v>
      </c>
      <c r="X3" s="344"/>
      <c r="Y3" s="344"/>
      <c r="Z3" s="344"/>
      <c r="AA3" s="344"/>
      <c r="AB3" s="495"/>
      <c r="AC3" s="503" t="s">
        <v>140</v>
      </c>
      <c r="AD3" s="344"/>
      <c r="AE3" s="344"/>
      <c r="AF3" s="344"/>
      <c r="AG3" s="344"/>
      <c r="AH3" s="344"/>
      <c r="AI3" s="344"/>
      <c r="AJ3" s="344"/>
      <c r="AK3" s="344"/>
      <c r="AL3" s="345"/>
      <c r="AM3" s="343" t="s">
        <v>141</v>
      </c>
      <c r="AN3" s="344"/>
      <c r="AO3" s="344"/>
      <c r="AP3" s="344"/>
      <c r="AQ3" s="344"/>
      <c r="AR3" s="344"/>
      <c r="AS3" s="344"/>
      <c r="AT3" s="344"/>
      <c r="AU3" s="344"/>
      <c r="AV3" s="344"/>
      <c r="AW3" s="344"/>
      <c r="AX3" s="345"/>
      <c r="AY3" s="340" t="s">
        <v>8</v>
      </c>
      <c r="AZ3" s="341"/>
      <c r="BA3" s="341"/>
      <c r="BB3" s="341"/>
      <c r="BC3" s="341"/>
      <c r="BD3" s="341"/>
      <c r="BE3" s="341"/>
      <c r="BF3" s="341"/>
      <c r="BG3" s="341"/>
      <c r="BH3" s="341"/>
      <c r="BI3" s="341"/>
      <c r="BJ3" s="341"/>
      <c r="BK3" s="341"/>
      <c r="BL3" s="341"/>
      <c r="BM3" s="342"/>
      <c r="BN3" s="343" t="s">
        <v>145</v>
      </c>
      <c r="BO3" s="344"/>
      <c r="BP3" s="344"/>
      <c r="BQ3" s="344"/>
      <c r="BR3" s="344"/>
      <c r="BS3" s="344"/>
      <c r="BT3" s="344"/>
      <c r="BU3" s="345"/>
      <c r="BV3" s="343" t="s">
        <v>146</v>
      </c>
      <c r="BW3" s="344"/>
      <c r="BX3" s="344"/>
      <c r="BY3" s="344"/>
      <c r="BZ3" s="344"/>
      <c r="CA3" s="344"/>
      <c r="CB3" s="344"/>
      <c r="CC3" s="345"/>
      <c r="CD3" s="340" t="s">
        <v>8</v>
      </c>
      <c r="CE3" s="341"/>
      <c r="CF3" s="341"/>
      <c r="CG3" s="341"/>
      <c r="CH3" s="341"/>
      <c r="CI3" s="341"/>
      <c r="CJ3" s="341"/>
      <c r="CK3" s="341"/>
      <c r="CL3" s="341"/>
      <c r="CM3" s="341"/>
      <c r="CN3" s="341"/>
      <c r="CO3" s="341"/>
      <c r="CP3" s="341"/>
      <c r="CQ3" s="341"/>
      <c r="CR3" s="341"/>
      <c r="CS3" s="342"/>
      <c r="CT3" s="343" t="s">
        <v>147</v>
      </c>
      <c r="CU3" s="344"/>
      <c r="CV3" s="344"/>
      <c r="CW3" s="344"/>
      <c r="CX3" s="344"/>
      <c r="CY3" s="344"/>
      <c r="CZ3" s="344"/>
      <c r="DA3" s="345"/>
      <c r="DB3" s="343" t="s">
        <v>43</v>
      </c>
      <c r="DC3" s="344"/>
      <c r="DD3" s="344"/>
      <c r="DE3" s="344"/>
      <c r="DF3" s="344"/>
      <c r="DG3" s="344"/>
      <c r="DH3" s="344"/>
      <c r="DI3" s="345"/>
    </row>
    <row r="4" spans="1:119" ht="18.75" customHeight="1" x14ac:dyDescent="0.15">
      <c r="A4" s="2"/>
      <c r="B4" s="497"/>
      <c r="C4" s="498"/>
      <c r="D4" s="498"/>
      <c r="E4" s="499"/>
      <c r="F4" s="499"/>
      <c r="G4" s="499"/>
      <c r="H4" s="499"/>
      <c r="I4" s="499"/>
      <c r="J4" s="499"/>
      <c r="K4" s="499"/>
      <c r="L4" s="499"/>
      <c r="M4" s="499"/>
      <c r="N4" s="499"/>
      <c r="O4" s="499"/>
      <c r="P4" s="499"/>
      <c r="Q4" s="499"/>
      <c r="R4" s="505"/>
      <c r="S4" s="505"/>
      <c r="T4" s="505"/>
      <c r="U4" s="505"/>
      <c r="V4" s="506"/>
      <c r="W4" s="509"/>
      <c r="X4" s="488"/>
      <c r="Y4" s="488"/>
      <c r="Z4" s="488"/>
      <c r="AA4" s="488"/>
      <c r="AB4" s="498"/>
      <c r="AC4" s="505"/>
      <c r="AD4" s="488"/>
      <c r="AE4" s="488"/>
      <c r="AF4" s="488"/>
      <c r="AG4" s="488"/>
      <c r="AH4" s="488"/>
      <c r="AI4" s="488"/>
      <c r="AJ4" s="488"/>
      <c r="AK4" s="488"/>
      <c r="AL4" s="512"/>
      <c r="AM4" s="510"/>
      <c r="AN4" s="511"/>
      <c r="AO4" s="511"/>
      <c r="AP4" s="511"/>
      <c r="AQ4" s="511"/>
      <c r="AR4" s="511"/>
      <c r="AS4" s="511"/>
      <c r="AT4" s="511"/>
      <c r="AU4" s="511"/>
      <c r="AV4" s="511"/>
      <c r="AW4" s="511"/>
      <c r="AX4" s="513"/>
      <c r="AY4" s="346" t="s">
        <v>149</v>
      </c>
      <c r="AZ4" s="347"/>
      <c r="BA4" s="347"/>
      <c r="BB4" s="347"/>
      <c r="BC4" s="347"/>
      <c r="BD4" s="347"/>
      <c r="BE4" s="347"/>
      <c r="BF4" s="347"/>
      <c r="BG4" s="347"/>
      <c r="BH4" s="347"/>
      <c r="BI4" s="347"/>
      <c r="BJ4" s="347"/>
      <c r="BK4" s="347"/>
      <c r="BL4" s="347"/>
      <c r="BM4" s="348"/>
      <c r="BN4" s="349">
        <v>6570228</v>
      </c>
      <c r="BO4" s="350"/>
      <c r="BP4" s="350"/>
      <c r="BQ4" s="350"/>
      <c r="BR4" s="350"/>
      <c r="BS4" s="350"/>
      <c r="BT4" s="350"/>
      <c r="BU4" s="351"/>
      <c r="BV4" s="349">
        <v>4834929</v>
      </c>
      <c r="BW4" s="350"/>
      <c r="BX4" s="350"/>
      <c r="BY4" s="350"/>
      <c r="BZ4" s="350"/>
      <c r="CA4" s="350"/>
      <c r="CB4" s="350"/>
      <c r="CC4" s="351"/>
      <c r="CD4" s="352" t="s">
        <v>151</v>
      </c>
      <c r="CE4" s="353"/>
      <c r="CF4" s="353"/>
      <c r="CG4" s="353"/>
      <c r="CH4" s="353"/>
      <c r="CI4" s="353"/>
      <c r="CJ4" s="353"/>
      <c r="CK4" s="353"/>
      <c r="CL4" s="353"/>
      <c r="CM4" s="353"/>
      <c r="CN4" s="353"/>
      <c r="CO4" s="353"/>
      <c r="CP4" s="353"/>
      <c r="CQ4" s="353"/>
      <c r="CR4" s="353"/>
      <c r="CS4" s="354"/>
      <c r="CT4" s="355">
        <v>3.7</v>
      </c>
      <c r="CU4" s="356"/>
      <c r="CV4" s="356"/>
      <c r="CW4" s="356"/>
      <c r="CX4" s="356"/>
      <c r="CY4" s="356"/>
      <c r="CZ4" s="356"/>
      <c r="DA4" s="357"/>
      <c r="DB4" s="355">
        <v>4.5999999999999996</v>
      </c>
      <c r="DC4" s="356"/>
      <c r="DD4" s="356"/>
      <c r="DE4" s="356"/>
      <c r="DF4" s="356"/>
      <c r="DG4" s="356"/>
      <c r="DH4" s="356"/>
      <c r="DI4" s="357"/>
    </row>
    <row r="5" spans="1:119" ht="18.75" customHeight="1" x14ac:dyDescent="0.15">
      <c r="A5" s="2"/>
      <c r="B5" s="500"/>
      <c r="C5" s="501"/>
      <c r="D5" s="501"/>
      <c r="E5" s="502"/>
      <c r="F5" s="502"/>
      <c r="G5" s="502"/>
      <c r="H5" s="502"/>
      <c r="I5" s="502"/>
      <c r="J5" s="502"/>
      <c r="K5" s="502"/>
      <c r="L5" s="502"/>
      <c r="M5" s="502"/>
      <c r="N5" s="502"/>
      <c r="O5" s="502"/>
      <c r="P5" s="502"/>
      <c r="Q5" s="502"/>
      <c r="R5" s="507"/>
      <c r="S5" s="507"/>
      <c r="T5" s="507"/>
      <c r="U5" s="507"/>
      <c r="V5" s="508"/>
      <c r="W5" s="510"/>
      <c r="X5" s="511"/>
      <c r="Y5" s="511"/>
      <c r="Z5" s="511"/>
      <c r="AA5" s="511"/>
      <c r="AB5" s="501"/>
      <c r="AC5" s="507"/>
      <c r="AD5" s="511"/>
      <c r="AE5" s="511"/>
      <c r="AF5" s="511"/>
      <c r="AG5" s="511"/>
      <c r="AH5" s="511"/>
      <c r="AI5" s="511"/>
      <c r="AJ5" s="511"/>
      <c r="AK5" s="511"/>
      <c r="AL5" s="513"/>
      <c r="AM5" s="358" t="s">
        <v>152</v>
      </c>
      <c r="AN5" s="359"/>
      <c r="AO5" s="359"/>
      <c r="AP5" s="359"/>
      <c r="AQ5" s="359"/>
      <c r="AR5" s="359"/>
      <c r="AS5" s="359"/>
      <c r="AT5" s="360"/>
      <c r="AU5" s="361" t="s">
        <v>69</v>
      </c>
      <c r="AV5" s="362"/>
      <c r="AW5" s="362"/>
      <c r="AX5" s="362"/>
      <c r="AY5" s="363" t="s">
        <v>142</v>
      </c>
      <c r="AZ5" s="364"/>
      <c r="BA5" s="364"/>
      <c r="BB5" s="364"/>
      <c r="BC5" s="364"/>
      <c r="BD5" s="364"/>
      <c r="BE5" s="364"/>
      <c r="BF5" s="364"/>
      <c r="BG5" s="364"/>
      <c r="BH5" s="364"/>
      <c r="BI5" s="364"/>
      <c r="BJ5" s="364"/>
      <c r="BK5" s="364"/>
      <c r="BL5" s="364"/>
      <c r="BM5" s="365"/>
      <c r="BN5" s="366">
        <v>6468442</v>
      </c>
      <c r="BO5" s="367"/>
      <c r="BP5" s="367"/>
      <c r="BQ5" s="367"/>
      <c r="BR5" s="367"/>
      <c r="BS5" s="367"/>
      <c r="BT5" s="367"/>
      <c r="BU5" s="368"/>
      <c r="BV5" s="366">
        <v>4656580</v>
      </c>
      <c r="BW5" s="367"/>
      <c r="BX5" s="367"/>
      <c r="BY5" s="367"/>
      <c r="BZ5" s="367"/>
      <c r="CA5" s="367"/>
      <c r="CB5" s="367"/>
      <c r="CC5" s="368"/>
      <c r="CD5" s="369" t="s">
        <v>154</v>
      </c>
      <c r="CE5" s="370"/>
      <c r="CF5" s="370"/>
      <c r="CG5" s="370"/>
      <c r="CH5" s="370"/>
      <c r="CI5" s="370"/>
      <c r="CJ5" s="370"/>
      <c r="CK5" s="370"/>
      <c r="CL5" s="370"/>
      <c r="CM5" s="370"/>
      <c r="CN5" s="370"/>
      <c r="CO5" s="370"/>
      <c r="CP5" s="370"/>
      <c r="CQ5" s="370"/>
      <c r="CR5" s="370"/>
      <c r="CS5" s="371"/>
      <c r="CT5" s="372">
        <v>88.4</v>
      </c>
      <c r="CU5" s="373"/>
      <c r="CV5" s="373"/>
      <c r="CW5" s="373"/>
      <c r="CX5" s="373"/>
      <c r="CY5" s="373"/>
      <c r="CZ5" s="373"/>
      <c r="DA5" s="374"/>
      <c r="DB5" s="372">
        <v>87.2</v>
      </c>
      <c r="DC5" s="373"/>
      <c r="DD5" s="373"/>
      <c r="DE5" s="373"/>
      <c r="DF5" s="373"/>
      <c r="DG5" s="373"/>
      <c r="DH5" s="373"/>
      <c r="DI5" s="374"/>
    </row>
    <row r="6" spans="1:119" ht="18.75" customHeight="1" x14ac:dyDescent="0.15">
      <c r="A6" s="2"/>
      <c r="B6" s="514" t="s">
        <v>155</v>
      </c>
      <c r="C6" s="515"/>
      <c r="D6" s="515"/>
      <c r="E6" s="516"/>
      <c r="F6" s="516"/>
      <c r="G6" s="516"/>
      <c r="H6" s="516"/>
      <c r="I6" s="516"/>
      <c r="J6" s="516"/>
      <c r="K6" s="516"/>
      <c r="L6" s="516" t="s">
        <v>158</v>
      </c>
      <c r="M6" s="516"/>
      <c r="N6" s="516"/>
      <c r="O6" s="516"/>
      <c r="P6" s="516"/>
      <c r="Q6" s="516"/>
      <c r="R6" s="520"/>
      <c r="S6" s="520"/>
      <c r="T6" s="520"/>
      <c r="U6" s="520"/>
      <c r="V6" s="521"/>
      <c r="W6" s="524" t="s">
        <v>159</v>
      </c>
      <c r="X6" s="525"/>
      <c r="Y6" s="525"/>
      <c r="Z6" s="525"/>
      <c r="AA6" s="525"/>
      <c r="AB6" s="515"/>
      <c r="AC6" s="526" t="s">
        <v>160</v>
      </c>
      <c r="AD6" s="527"/>
      <c r="AE6" s="527"/>
      <c r="AF6" s="527"/>
      <c r="AG6" s="527"/>
      <c r="AH6" s="527"/>
      <c r="AI6" s="527"/>
      <c r="AJ6" s="527"/>
      <c r="AK6" s="527"/>
      <c r="AL6" s="528"/>
      <c r="AM6" s="358" t="s">
        <v>73</v>
      </c>
      <c r="AN6" s="359"/>
      <c r="AO6" s="359"/>
      <c r="AP6" s="359"/>
      <c r="AQ6" s="359"/>
      <c r="AR6" s="359"/>
      <c r="AS6" s="359"/>
      <c r="AT6" s="360"/>
      <c r="AU6" s="361" t="s">
        <v>69</v>
      </c>
      <c r="AV6" s="362"/>
      <c r="AW6" s="362"/>
      <c r="AX6" s="362"/>
      <c r="AY6" s="363" t="s">
        <v>163</v>
      </c>
      <c r="AZ6" s="364"/>
      <c r="BA6" s="364"/>
      <c r="BB6" s="364"/>
      <c r="BC6" s="364"/>
      <c r="BD6" s="364"/>
      <c r="BE6" s="364"/>
      <c r="BF6" s="364"/>
      <c r="BG6" s="364"/>
      <c r="BH6" s="364"/>
      <c r="BI6" s="364"/>
      <c r="BJ6" s="364"/>
      <c r="BK6" s="364"/>
      <c r="BL6" s="364"/>
      <c r="BM6" s="365"/>
      <c r="BN6" s="366">
        <v>101786</v>
      </c>
      <c r="BO6" s="367"/>
      <c r="BP6" s="367"/>
      <c r="BQ6" s="367"/>
      <c r="BR6" s="367"/>
      <c r="BS6" s="367"/>
      <c r="BT6" s="367"/>
      <c r="BU6" s="368"/>
      <c r="BV6" s="366">
        <v>178349</v>
      </c>
      <c r="BW6" s="367"/>
      <c r="BX6" s="367"/>
      <c r="BY6" s="367"/>
      <c r="BZ6" s="367"/>
      <c r="CA6" s="367"/>
      <c r="CB6" s="367"/>
      <c r="CC6" s="368"/>
      <c r="CD6" s="369" t="s">
        <v>164</v>
      </c>
      <c r="CE6" s="370"/>
      <c r="CF6" s="370"/>
      <c r="CG6" s="370"/>
      <c r="CH6" s="370"/>
      <c r="CI6" s="370"/>
      <c r="CJ6" s="370"/>
      <c r="CK6" s="370"/>
      <c r="CL6" s="370"/>
      <c r="CM6" s="370"/>
      <c r="CN6" s="370"/>
      <c r="CO6" s="370"/>
      <c r="CP6" s="370"/>
      <c r="CQ6" s="370"/>
      <c r="CR6" s="370"/>
      <c r="CS6" s="371"/>
      <c r="CT6" s="375">
        <v>88.5</v>
      </c>
      <c r="CU6" s="376"/>
      <c r="CV6" s="376"/>
      <c r="CW6" s="376"/>
      <c r="CX6" s="376"/>
      <c r="CY6" s="376"/>
      <c r="CZ6" s="376"/>
      <c r="DA6" s="377"/>
      <c r="DB6" s="375">
        <v>87.5</v>
      </c>
      <c r="DC6" s="376"/>
      <c r="DD6" s="376"/>
      <c r="DE6" s="376"/>
      <c r="DF6" s="376"/>
      <c r="DG6" s="376"/>
      <c r="DH6" s="376"/>
      <c r="DI6" s="377"/>
    </row>
    <row r="7" spans="1:119" ht="18.75" customHeight="1" x14ac:dyDescent="0.15">
      <c r="A7" s="2"/>
      <c r="B7" s="497"/>
      <c r="C7" s="498"/>
      <c r="D7" s="498"/>
      <c r="E7" s="499"/>
      <c r="F7" s="499"/>
      <c r="G7" s="499"/>
      <c r="H7" s="499"/>
      <c r="I7" s="499"/>
      <c r="J7" s="499"/>
      <c r="K7" s="499"/>
      <c r="L7" s="499"/>
      <c r="M7" s="499"/>
      <c r="N7" s="499"/>
      <c r="O7" s="499"/>
      <c r="P7" s="499"/>
      <c r="Q7" s="499"/>
      <c r="R7" s="505"/>
      <c r="S7" s="505"/>
      <c r="T7" s="505"/>
      <c r="U7" s="505"/>
      <c r="V7" s="506"/>
      <c r="W7" s="509"/>
      <c r="X7" s="488"/>
      <c r="Y7" s="488"/>
      <c r="Z7" s="488"/>
      <c r="AA7" s="488"/>
      <c r="AB7" s="498"/>
      <c r="AC7" s="529"/>
      <c r="AD7" s="487"/>
      <c r="AE7" s="487"/>
      <c r="AF7" s="487"/>
      <c r="AG7" s="487"/>
      <c r="AH7" s="487"/>
      <c r="AI7" s="487"/>
      <c r="AJ7" s="487"/>
      <c r="AK7" s="487"/>
      <c r="AL7" s="530"/>
      <c r="AM7" s="358" t="s">
        <v>128</v>
      </c>
      <c r="AN7" s="359"/>
      <c r="AO7" s="359"/>
      <c r="AP7" s="359"/>
      <c r="AQ7" s="359"/>
      <c r="AR7" s="359"/>
      <c r="AS7" s="359"/>
      <c r="AT7" s="360"/>
      <c r="AU7" s="361" t="s">
        <v>69</v>
      </c>
      <c r="AV7" s="362"/>
      <c r="AW7" s="362"/>
      <c r="AX7" s="362"/>
      <c r="AY7" s="363" t="s">
        <v>166</v>
      </c>
      <c r="AZ7" s="364"/>
      <c r="BA7" s="364"/>
      <c r="BB7" s="364"/>
      <c r="BC7" s="364"/>
      <c r="BD7" s="364"/>
      <c r="BE7" s="364"/>
      <c r="BF7" s="364"/>
      <c r="BG7" s="364"/>
      <c r="BH7" s="364"/>
      <c r="BI7" s="364"/>
      <c r="BJ7" s="364"/>
      <c r="BK7" s="364"/>
      <c r="BL7" s="364"/>
      <c r="BM7" s="365"/>
      <c r="BN7" s="366">
        <v>4031</v>
      </c>
      <c r="BO7" s="367"/>
      <c r="BP7" s="367"/>
      <c r="BQ7" s="367"/>
      <c r="BR7" s="367"/>
      <c r="BS7" s="367"/>
      <c r="BT7" s="367"/>
      <c r="BU7" s="368"/>
      <c r="BV7" s="366">
        <v>59865</v>
      </c>
      <c r="BW7" s="367"/>
      <c r="BX7" s="367"/>
      <c r="BY7" s="367"/>
      <c r="BZ7" s="367"/>
      <c r="CA7" s="367"/>
      <c r="CB7" s="367"/>
      <c r="CC7" s="368"/>
      <c r="CD7" s="369" t="s">
        <v>167</v>
      </c>
      <c r="CE7" s="370"/>
      <c r="CF7" s="370"/>
      <c r="CG7" s="370"/>
      <c r="CH7" s="370"/>
      <c r="CI7" s="370"/>
      <c r="CJ7" s="370"/>
      <c r="CK7" s="370"/>
      <c r="CL7" s="370"/>
      <c r="CM7" s="370"/>
      <c r="CN7" s="370"/>
      <c r="CO7" s="370"/>
      <c r="CP7" s="370"/>
      <c r="CQ7" s="370"/>
      <c r="CR7" s="370"/>
      <c r="CS7" s="371"/>
      <c r="CT7" s="366">
        <v>2631574</v>
      </c>
      <c r="CU7" s="367"/>
      <c r="CV7" s="367"/>
      <c r="CW7" s="367"/>
      <c r="CX7" s="367"/>
      <c r="CY7" s="367"/>
      <c r="CZ7" s="367"/>
      <c r="DA7" s="368"/>
      <c r="DB7" s="366">
        <v>2574409</v>
      </c>
      <c r="DC7" s="367"/>
      <c r="DD7" s="367"/>
      <c r="DE7" s="367"/>
      <c r="DF7" s="367"/>
      <c r="DG7" s="367"/>
      <c r="DH7" s="367"/>
      <c r="DI7" s="368"/>
    </row>
    <row r="8" spans="1:119" ht="18.75" customHeight="1" x14ac:dyDescent="0.15">
      <c r="A8" s="2"/>
      <c r="B8" s="517"/>
      <c r="C8" s="518"/>
      <c r="D8" s="518"/>
      <c r="E8" s="519"/>
      <c r="F8" s="519"/>
      <c r="G8" s="519"/>
      <c r="H8" s="519"/>
      <c r="I8" s="519"/>
      <c r="J8" s="519"/>
      <c r="K8" s="519"/>
      <c r="L8" s="519"/>
      <c r="M8" s="519"/>
      <c r="N8" s="519"/>
      <c r="O8" s="519"/>
      <c r="P8" s="519"/>
      <c r="Q8" s="519"/>
      <c r="R8" s="522"/>
      <c r="S8" s="522"/>
      <c r="T8" s="522"/>
      <c r="U8" s="522"/>
      <c r="V8" s="523"/>
      <c r="W8" s="456"/>
      <c r="X8" s="457"/>
      <c r="Y8" s="457"/>
      <c r="Z8" s="457"/>
      <c r="AA8" s="457"/>
      <c r="AB8" s="518"/>
      <c r="AC8" s="531"/>
      <c r="AD8" s="532"/>
      <c r="AE8" s="532"/>
      <c r="AF8" s="532"/>
      <c r="AG8" s="532"/>
      <c r="AH8" s="532"/>
      <c r="AI8" s="532"/>
      <c r="AJ8" s="532"/>
      <c r="AK8" s="532"/>
      <c r="AL8" s="533"/>
      <c r="AM8" s="358" t="s">
        <v>168</v>
      </c>
      <c r="AN8" s="359"/>
      <c r="AO8" s="359"/>
      <c r="AP8" s="359"/>
      <c r="AQ8" s="359"/>
      <c r="AR8" s="359"/>
      <c r="AS8" s="359"/>
      <c r="AT8" s="360"/>
      <c r="AU8" s="361" t="s">
        <v>69</v>
      </c>
      <c r="AV8" s="362"/>
      <c r="AW8" s="362"/>
      <c r="AX8" s="362"/>
      <c r="AY8" s="363" t="s">
        <v>171</v>
      </c>
      <c r="AZ8" s="364"/>
      <c r="BA8" s="364"/>
      <c r="BB8" s="364"/>
      <c r="BC8" s="364"/>
      <c r="BD8" s="364"/>
      <c r="BE8" s="364"/>
      <c r="BF8" s="364"/>
      <c r="BG8" s="364"/>
      <c r="BH8" s="364"/>
      <c r="BI8" s="364"/>
      <c r="BJ8" s="364"/>
      <c r="BK8" s="364"/>
      <c r="BL8" s="364"/>
      <c r="BM8" s="365"/>
      <c r="BN8" s="366">
        <v>97755</v>
      </c>
      <c r="BO8" s="367"/>
      <c r="BP8" s="367"/>
      <c r="BQ8" s="367"/>
      <c r="BR8" s="367"/>
      <c r="BS8" s="367"/>
      <c r="BT8" s="367"/>
      <c r="BU8" s="368"/>
      <c r="BV8" s="366">
        <v>118484</v>
      </c>
      <c r="BW8" s="367"/>
      <c r="BX8" s="367"/>
      <c r="BY8" s="367"/>
      <c r="BZ8" s="367"/>
      <c r="CA8" s="367"/>
      <c r="CB8" s="367"/>
      <c r="CC8" s="368"/>
      <c r="CD8" s="369" t="s">
        <v>172</v>
      </c>
      <c r="CE8" s="370"/>
      <c r="CF8" s="370"/>
      <c r="CG8" s="370"/>
      <c r="CH8" s="370"/>
      <c r="CI8" s="370"/>
      <c r="CJ8" s="370"/>
      <c r="CK8" s="370"/>
      <c r="CL8" s="370"/>
      <c r="CM8" s="370"/>
      <c r="CN8" s="370"/>
      <c r="CO8" s="370"/>
      <c r="CP8" s="370"/>
      <c r="CQ8" s="370"/>
      <c r="CR8" s="370"/>
      <c r="CS8" s="371"/>
      <c r="CT8" s="378">
        <v>0.15</v>
      </c>
      <c r="CU8" s="379"/>
      <c r="CV8" s="379"/>
      <c r="CW8" s="379"/>
      <c r="CX8" s="379"/>
      <c r="CY8" s="379"/>
      <c r="CZ8" s="379"/>
      <c r="DA8" s="380"/>
      <c r="DB8" s="378">
        <v>0.15</v>
      </c>
      <c r="DC8" s="379"/>
      <c r="DD8" s="379"/>
      <c r="DE8" s="379"/>
      <c r="DF8" s="379"/>
      <c r="DG8" s="379"/>
      <c r="DH8" s="379"/>
      <c r="DI8" s="380"/>
    </row>
    <row r="9" spans="1:119" ht="18.75" customHeight="1" x14ac:dyDescent="0.15">
      <c r="A9" s="2"/>
      <c r="B9" s="340" t="s">
        <v>17</v>
      </c>
      <c r="C9" s="341"/>
      <c r="D9" s="341"/>
      <c r="E9" s="341"/>
      <c r="F9" s="341"/>
      <c r="G9" s="341"/>
      <c r="H9" s="341"/>
      <c r="I9" s="341"/>
      <c r="J9" s="341"/>
      <c r="K9" s="438"/>
      <c r="L9" s="391" t="s">
        <v>14</v>
      </c>
      <c r="M9" s="392"/>
      <c r="N9" s="392"/>
      <c r="O9" s="392"/>
      <c r="P9" s="392"/>
      <c r="Q9" s="393"/>
      <c r="R9" s="394">
        <v>3691</v>
      </c>
      <c r="S9" s="395"/>
      <c r="T9" s="395"/>
      <c r="U9" s="395"/>
      <c r="V9" s="396"/>
      <c r="W9" s="343" t="s">
        <v>174</v>
      </c>
      <c r="X9" s="344"/>
      <c r="Y9" s="344"/>
      <c r="Z9" s="344"/>
      <c r="AA9" s="344"/>
      <c r="AB9" s="344"/>
      <c r="AC9" s="344"/>
      <c r="AD9" s="344"/>
      <c r="AE9" s="344"/>
      <c r="AF9" s="344"/>
      <c r="AG9" s="344"/>
      <c r="AH9" s="344"/>
      <c r="AI9" s="344"/>
      <c r="AJ9" s="344"/>
      <c r="AK9" s="344"/>
      <c r="AL9" s="345"/>
      <c r="AM9" s="358" t="s">
        <v>175</v>
      </c>
      <c r="AN9" s="359"/>
      <c r="AO9" s="359"/>
      <c r="AP9" s="359"/>
      <c r="AQ9" s="359"/>
      <c r="AR9" s="359"/>
      <c r="AS9" s="359"/>
      <c r="AT9" s="360"/>
      <c r="AU9" s="361" t="s">
        <v>69</v>
      </c>
      <c r="AV9" s="362"/>
      <c r="AW9" s="362"/>
      <c r="AX9" s="362"/>
      <c r="AY9" s="363" t="s">
        <v>70</v>
      </c>
      <c r="AZ9" s="364"/>
      <c r="BA9" s="364"/>
      <c r="BB9" s="364"/>
      <c r="BC9" s="364"/>
      <c r="BD9" s="364"/>
      <c r="BE9" s="364"/>
      <c r="BF9" s="364"/>
      <c r="BG9" s="364"/>
      <c r="BH9" s="364"/>
      <c r="BI9" s="364"/>
      <c r="BJ9" s="364"/>
      <c r="BK9" s="364"/>
      <c r="BL9" s="364"/>
      <c r="BM9" s="365"/>
      <c r="BN9" s="366">
        <v>-20729</v>
      </c>
      <c r="BO9" s="367"/>
      <c r="BP9" s="367"/>
      <c r="BQ9" s="367"/>
      <c r="BR9" s="367"/>
      <c r="BS9" s="367"/>
      <c r="BT9" s="367"/>
      <c r="BU9" s="368"/>
      <c r="BV9" s="366">
        <v>24463</v>
      </c>
      <c r="BW9" s="367"/>
      <c r="BX9" s="367"/>
      <c r="BY9" s="367"/>
      <c r="BZ9" s="367"/>
      <c r="CA9" s="367"/>
      <c r="CB9" s="367"/>
      <c r="CC9" s="368"/>
      <c r="CD9" s="369" t="s">
        <v>67</v>
      </c>
      <c r="CE9" s="370"/>
      <c r="CF9" s="370"/>
      <c r="CG9" s="370"/>
      <c r="CH9" s="370"/>
      <c r="CI9" s="370"/>
      <c r="CJ9" s="370"/>
      <c r="CK9" s="370"/>
      <c r="CL9" s="370"/>
      <c r="CM9" s="370"/>
      <c r="CN9" s="370"/>
      <c r="CO9" s="370"/>
      <c r="CP9" s="370"/>
      <c r="CQ9" s="370"/>
      <c r="CR9" s="370"/>
      <c r="CS9" s="371"/>
      <c r="CT9" s="372">
        <v>12.6</v>
      </c>
      <c r="CU9" s="373"/>
      <c r="CV9" s="373"/>
      <c r="CW9" s="373"/>
      <c r="CX9" s="373"/>
      <c r="CY9" s="373"/>
      <c r="CZ9" s="373"/>
      <c r="DA9" s="374"/>
      <c r="DB9" s="372">
        <v>12.2</v>
      </c>
      <c r="DC9" s="373"/>
      <c r="DD9" s="373"/>
      <c r="DE9" s="373"/>
      <c r="DF9" s="373"/>
      <c r="DG9" s="373"/>
      <c r="DH9" s="373"/>
      <c r="DI9" s="374"/>
    </row>
    <row r="10" spans="1:119" ht="18.75" customHeight="1" x14ac:dyDescent="0.15">
      <c r="A10" s="2"/>
      <c r="B10" s="340"/>
      <c r="C10" s="341"/>
      <c r="D10" s="341"/>
      <c r="E10" s="341"/>
      <c r="F10" s="341"/>
      <c r="G10" s="341"/>
      <c r="H10" s="341"/>
      <c r="I10" s="341"/>
      <c r="J10" s="341"/>
      <c r="K10" s="438"/>
      <c r="L10" s="381" t="s">
        <v>178</v>
      </c>
      <c r="M10" s="359"/>
      <c r="N10" s="359"/>
      <c r="O10" s="359"/>
      <c r="P10" s="359"/>
      <c r="Q10" s="360"/>
      <c r="R10" s="382">
        <v>4577</v>
      </c>
      <c r="S10" s="383"/>
      <c r="T10" s="383"/>
      <c r="U10" s="383"/>
      <c r="V10" s="384"/>
      <c r="W10" s="509"/>
      <c r="X10" s="488"/>
      <c r="Y10" s="488"/>
      <c r="Z10" s="488"/>
      <c r="AA10" s="488"/>
      <c r="AB10" s="488"/>
      <c r="AC10" s="488"/>
      <c r="AD10" s="488"/>
      <c r="AE10" s="488"/>
      <c r="AF10" s="488"/>
      <c r="AG10" s="488"/>
      <c r="AH10" s="488"/>
      <c r="AI10" s="488"/>
      <c r="AJ10" s="488"/>
      <c r="AK10" s="488"/>
      <c r="AL10" s="512"/>
      <c r="AM10" s="358" t="s">
        <v>179</v>
      </c>
      <c r="AN10" s="359"/>
      <c r="AO10" s="359"/>
      <c r="AP10" s="359"/>
      <c r="AQ10" s="359"/>
      <c r="AR10" s="359"/>
      <c r="AS10" s="359"/>
      <c r="AT10" s="360"/>
      <c r="AU10" s="361" t="s">
        <v>182</v>
      </c>
      <c r="AV10" s="362"/>
      <c r="AW10" s="362"/>
      <c r="AX10" s="362"/>
      <c r="AY10" s="363" t="s">
        <v>183</v>
      </c>
      <c r="AZ10" s="364"/>
      <c r="BA10" s="364"/>
      <c r="BB10" s="364"/>
      <c r="BC10" s="364"/>
      <c r="BD10" s="364"/>
      <c r="BE10" s="364"/>
      <c r="BF10" s="364"/>
      <c r="BG10" s="364"/>
      <c r="BH10" s="364"/>
      <c r="BI10" s="364"/>
      <c r="BJ10" s="364"/>
      <c r="BK10" s="364"/>
      <c r="BL10" s="364"/>
      <c r="BM10" s="365"/>
      <c r="BN10" s="366">
        <v>326</v>
      </c>
      <c r="BO10" s="367"/>
      <c r="BP10" s="367"/>
      <c r="BQ10" s="367"/>
      <c r="BR10" s="367"/>
      <c r="BS10" s="367"/>
      <c r="BT10" s="367"/>
      <c r="BU10" s="368"/>
      <c r="BV10" s="366">
        <v>235</v>
      </c>
      <c r="BW10" s="367"/>
      <c r="BX10" s="367"/>
      <c r="BY10" s="367"/>
      <c r="BZ10" s="367"/>
      <c r="CA10" s="367"/>
      <c r="CB10" s="367"/>
      <c r="CC10" s="368"/>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0"/>
      <c r="C11" s="341"/>
      <c r="D11" s="341"/>
      <c r="E11" s="341"/>
      <c r="F11" s="341"/>
      <c r="G11" s="341"/>
      <c r="H11" s="341"/>
      <c r="I11" s="341"/>
      <c r="J11" s="341"/>
      <c r="K11" s="438"/>
      <c r="L11" s="385" t="s">
        <v>188</v>
      </c>
      <c r="M11" s="386"/>
      <c r="N11" s="386"/>
      <c r="O11" s="386"/>
      <c r="P11" s="386"/>
      <c r="Q11" s="387"/>
      <c r="R11" s="388" t="s">
        <v>189</v>
      </c>
      <c r="S11" s="389"/>
      <c r="T11" s="389"/>
      <c r="U11" s="389"/>
      <c r="V11" s="390"/>
      <c r="W11" s="509"/>
      <c r="X11" s="488"/>
      <c r="Y11" s="488"/>
      <c r="Z11" s="488"/>
      <c r="AA11" s="488"/>
      <c r="AB11" s="488"/>
      <c r="AC11" s="488"/>
      <c r="AD11" s="488"/>
      <c r="AE11" s="488"/>
      <c r="AF11" s="488"/>
      <c r="AG11" s="488"/>
      <c r="AH11" s="488"/>
      <c r="AI11" s="488"/>
      <c r="AJ11" s="488"/>
      <c r="AK11" s="488"/>
      <c r="AL11" s="512"/>
      <c r="AM11" s="358" t="s">
        <v>190</v>
      </c>
      <c r="AN11" s="359"/>
      <c r="AO11" s="359"/>
      <c r="AP11" s="359"/>
      <c r="AQ11" s="359"/>
      <c r="AR11" s="359"/>
      <c r="AS11" s="359"/>
      <c r="AT11" s="360"/>
      <c r="AU11" s="361" t="s">
        <v>69</v>
      </c>
      <c r="AV11" s="362"/>
      <c r="AW11" s="362"/>
      <c r="AX11" s="362"/>
      <c r="AY11" s="363" t="s">
        <v>191</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194</v>
      </c>
      <c r="CE11" s="370"/>
      <c r="CF11" s="370"/>
      <c r="CG11" s="370"/>
      <c r="CH11" s="370"/>
      <c r="CI11" s="370"/>
      <c r="CJ11" s="370"/>
      <c r="CK11" s="370"/>
      <c r="CL11" s="370"/>
      <c r="CM11" s="370"/>
      <c r="CN11" s="370"/>
      <c r="CO11" s="370"/>
      <c r="CP11" s="370"/>
      <c r="CQ11" s="370"/>
      <c r="CR11" s="370"/>
      <c r="CS11" s="371"/>
      <c r="CT11" s="378" t="s">
        <v>195</v>
      </c>
      <c r="CU11" s="379"/>
      <c r="CV11" s="379"/>
      <c r="CW11" s="379"/>
      <c r="CX11" s="379"/>
      <c r="CY11" s="379"/>
      <c r="CZ11" s="379"/>
      <c r="DA11" s="380"/>
      <c r="DB11" s="378" t="s">
        <v>195</v>
      </c>
      <c r="DC11" s="379"/>
      <c r="DD11" s="379"/>
      <c r="DE11" s="379"/>
      <c r="DF11" s="379"/>
      <c r="DG11" s="379"/>
      <c r="DH11" s="379"/>
      <c r="DI11" s="380"/>
    </row>
    <row r="12" spans="1:119" ht="18.75" customHeight="1" x14ac:dyDescent="0.15">
      <c r="A12" s="2"/>
      <c r="B12" s="534" t="s">
        <v>197</v>
      </c>
      <c r="C12" s="535"/>
      <c r="D12" s="535"/>
      <c r="E12" s="535"/>
      <c r="F12" s="535"/>
      <c r="G12" s="535"/>
      <c r="H12" s="535"/>
      <c r="I12" s="535"/>
      <c r="J12" s="535"/>
      <c r="K12" s="536"/>
      <c r="L12" s="404" t="s">
        <v>198</v>
      </c>
      <c r="M12" s="405"/>
      <c r="N12" s="405"/>
      <c r="O12" s="405"/>
      <c r="P12" s="405"/>
      <c r="Q12" s="406"/>
      <c r="R12" s="407">
        <v>2732</v>
      </c>
      <c r="S12" s="408"/>
      <c r="T12" s="408"/>
      <c r="U12" s="408"/>
      <c r="V12" s="409"/>
      <c r="W12" s="410" t="s">
        <v>8</v>
      </c>
      <c r="X12" s="362"/>
      <c r="Y12" s="362"/>
      <c r="Z12" s="362"/>
      <c r="AA12" s="362"/>
      <c r="AB12" s="411"/>
      <c r="AC12" s="412" t="s">
        <v>114</v>
      </c>
      <c r="AD12" s="413"/>
      <c r="AE12" s="413"/>
      <c r="AF12" s="413"/>
      <c r="AG12" s="414"/>
      <c r="AH12" s="412" t="s">
        <v>200</v>
      </c>
      <c r="AI12" s="413"/>
      <c r="AJ12" s="413"/>
      <c r="AK12" s="413"/>
      <c r="AL12" s="415"/>
      <c r="AM12" s="358" t="s">
        <v>201</v>
      </c>
      <c r="AN12" s="359"/>
      <c r="AO12" s="359"/>
      <c r="AP12" s="359"/>
      <c r="AQ12" s="359"/>
      <c r="AR12" s="359"/>
      <c r="AS12" s="359"/>
      <c r="AT12" s="360"/>
      <c r="AU12" s="361" t="s">
        <v>69</v>
      </c>
      <c r="AV12" s="362"/>
      <c r="AW12" s="362"/>
      <c r="AX12" s="362"/>
      <c r="AY12" s="363" t="s">
        <v>204</v>
      </c>
      <c r="AZ12" s="364"/>
      <c r="BA12" s="364"/>
      <c r="BB12" s="364"/>
      <c r="BC12" s="364"/>
      <c r="BD12" s="364"/>
      <c r="BE12" s="364"/>
      <c r="BF12" s="364"/>
      <c r="BG12" s="364"/>
      <c r="BH12" s="364"/>
      <c r="BI12" s="364"/>
      <c r="BJ12" s="364"/>
      <c r="BK12" s="364"/>
      <c r="BL12" s="364"/>
      <c r="BM12" s="365"/>
      <c r="BN12" s="366">
        <v>0</v>
      </c>
      <c r="BO12" s="367"/>
      <c r="BP12" s="367"/>
      <c r="BQ12" s="367"/>
      <c r="BR12" s="367"/>
      <c r="BS12" s="367"/>
      <c r="BT12" s="367"/>
      <c r="BU12" s="368"/>
      <c r="BV12" s="366">
        <v>0</v>
      </c>
      <c r="BW12" s="367"/>
      <c r="BX12" s="367"/>
      <c r="BY12" s="367"/>
      <c r="BZ12" s="367"/>
      <c r="CA12" s="367"/>
      <c r="CB12" s="367"/>
      <c r="CC12" s="368"/>
      <c r="CD12" s="369" t="s">
        <v>205</v>
      </c>
      <c r="CE12" s="370"/>
      <c r="CF12" s="370"/>
      <c r="CG12" s="370"/>
      <c r="CH12" s="370"/>
      <c r="CI12" s="370"/>
      <c r="CJ12" s="370"/>
      <c r="CK12" s="370"/>
      <c r="CL12" s="370"/>
      <c r="CM12" s="370"/>
      <c r="CN12" s="370"/>
      <c r="CO12" s="370"/>
      <c r="CP12" s="370"/>
      <c r="CQ12" s="370"/>
      <c r="CR12" s="370"/>
      <c r="CS12" s="371"/>
      <c r="CT12" s="378" t="s">
        <v>195</v>
      </c>
      <c r="CU12" s="379"/>
      <c r="CV12" s="379"/>
      <c r="CW12" s="379"/>
      <c r="CX12" s="379"/>
      <c r="CY12" s="379"/>
      <c r="CZ12" s="379"/>
      <c r="DA12" s="380"/>
      <c r="DB12" s="378" t="s">
        <v>195</v>
      </c>
      <c r="DC12" s="379"/>
      <c r="DD12" s="379"/>
      <c r="DE12" s="379"/>
      <c r="DF12" s="379"/>
      <c r="DG12" s="379"/>
      <c r="DH12" s="379"/>
      <c r="DI12" s="380"/>
    </row>
    <row r="13" spans="1:119" ht="18.75" customHeight="1" x14ac:dyDescent="0.15">
      <c r="A13" s="2"/>
      <c r="B13" s="537"/>
      <c r="C13" s="538"/>
      <c r="D13" s="538"/>
      <c r="E13" s="538"/>
      <c r="F13" s="538"/>
      <c r="G13" s="538"/>
      <c r="H13" s="538"/>
      <c r="I13" s="538"/>
      <c r="J13" s="538"/>
      <c r="K13" s="539"/>
      <c r="L13" s="14"/>
      <c r="M13" s="397" t="s">
        <v>208</v>
      </c>
      <c r="N13" s="398"/>
      <c r="O13" s="398"/>
      <c r="P13" s="398"/>
      <c r="Q13" s="399"/>
      <c r="R13" s="400">
        <v>2722</v>
      </c>
      <c r="S13" s="401"/>
      <c r="T13" s="401"/>
      <c r="U13" s="401"/>
      <c r="V13" s="402"/>
      <c r="W13" s="524" t="s">
        <v>209</v>
      </c>
      <c r="X13" s="525"/>
      <c r="Y13" s="525"/>
      <c r="Z13" s="525"/>
      <c r="AA13" s="525"/>
      <c r="AB13" s="515"/>
      <c r="AC13" s="382">
        <v>472</v>
      </c>
      <c r="AD13" s="383"/>
      <c r="AE13" s="383"/>
      <c r="AF13" s="383"/>
      <c r="AG13" s="403"/>
      <c r="AH13" s="382">
        <v>540</v>
      </c>
      <c r="AI13" s="383"/>
      <c r="AJ13" s="383"/>
      <c r="AK13" s="383"/>
      <c r="AL13" s="384"/>
      <c r="AM13" s="358" t="s">
        <v>211</v>
      </c>
      <c r="AN13" s="359"/>
      <c r="AO13" s="359"/>
      <c r="AP13" s="359"/>
      <c r="AQ13" s="359"/>
      <c r="AR13" s="359"/>
      <c r="AS13" s="359"/>
      <c r="AT13" s="360"/>
      <c r="AU13" s="361" t="s">
        <v>182</v>
      </c>
      <c r="AV13" s="362"/>
      <c r="AW13" s="362"/>
      <c r="AX13" s="362"/>
      <c r="AY13" s="363" t="s">
        <v>213</v>
      </c>
      <c r="AZ13" s="364"/>
      <c r="BA13" s="364"/>
      <c r="BB13" s="364"/>
      <c r="BC13" s="364"/>
      <c r="BD13" s="364"/>
      <c r="BE13" s="364"/>
      <c r="BF13" s="364"/>
      <c r="BG13" s="364"/>
      <c r="BH13" s="364"/>
      <c r="BI13" s="364"/>
      <c r="BJ13" s="364"/>
      <c r="BK13" s="364"/>
      <c r="BL13" s="364"/>
      <c r="BM13" s="365"/>
      <c r="BN13" s="366">
        <v>-20403</v>
      </c>
      <c r="BO13" s="367"/>
      <c r="BP13" s="367"/>
      <c r="BQ13" s="367"/>
      <c r="BR13" s="367"/>
      <c r="BS13" s="367"/>
      <c r="BT13" s="367"/>
      <c r="BU13" s="368"/>
      <c r="BV13" s="366">
        <v>24698</v>
      </c>
      <c r="BW13" s="367"/>
      <c r="BX13" s="367"/>
      <c r="BY13" s="367"/>
      <c r="BZ13" s="367"/>
      <c r="CA13" s="367"/>
      <c r="CB13" s="367"/>
      <c r="CC13" s="368"/>
      <c r="CD13" s="369" t="s">
        <v>214</v>
      </c>
      <c r="CE13" s="370"/>
      <c r="CF13" s="370"/>
      <c r="CG13" s="370"/>
      <c r="CH13" s="370"/>
      <c r="CI13" s="370"/>
      <c r="CJ13" s="370"/>
      <c r="CK13" s="370"/>
      <c r="CL13" s="370"/>
      <c r="CM13" s="370"/>
      <c r="CN13" s="370"/>
      <c r="CO13" s="370"/>
      <c r="CP13" s="370"/>
      <c r="CQ13" s="370"/>
      <c r="CR13" s="370"/>
      <c r="CS13" s="371"/>
      <c r="CT13" s="372">
        <v>4.4000000000000004</v>
      </c>
      <c r="CU13" s="373"/>
      <c r="CV13" s="373"/>
      <c r="CW13" s="373"/>
      <c r="CX13" s="373"/>
      <c r="CY13" s="373"/>
      <c r="CZ13" s="373"/>
      <c r="DA13" s="374"/>
      <c r="DB13" s="372">
        <v>4.5</v>
      </c>
      <c r="DC13" s="373"/>
      <c r="DD13" s="373"/>
      <c r="DE13" s="373"/>
      <c r="DF13" s="373"/>
      <c r="DG13" s="373"/>
      <c r="DH13" s="373"/>
      <c r="DI13" s="374"/>
    </row>
    <row r="14" spans="1:119" ht="18.75" customHeight="1" x14ac:dyDescent="0.15">
      <c r="A14" s="2"/>
      <c r="B14" s="537"/>
      <c r="C14" s="538"/>
      <c r="D14" s="538"/>
      <c r="E14" s="538"/>
      <c r="F14" s="538"/>
      <c r="G14" s="538"/>
      <c r="H14" s="538"/>
      <c r="I14" s="538"/>
      <c r="J14" s="538"/>
      <c r="K14" s="539"/>
      <c r="L14" s="422" t="s">
        <v>216</v>
      </c>
      <c r="M14" s="423"/>
      <c r="N14" s="423"/>
      <c r="O14" s="423"/>
      <c r="P14" s="423"/>
      <c r="Q14" s="424"/>
      <c r="R14" s="400">
        <v>2821</v>
      </c>
      <c r="S14" s="401"/>
      <c r="T14" s="401"/>
      <c r="U14" s="401"/>
      <c r="V14" s="402"/>
      <c r="W14" s="510"/>
      <c r="X14" s="511"/>
      <c r="Y14" s="511"/>
      <c r="Z14" s="511"/>
      <c r="AA14" s="511"/>
      <c r="AB14" s="501"/>
      <c r="AC14" s="425">
        <v>31.1</v>
      </c>
      <c r="AD14" s="426"/>
      <c r="AE14" s="426"/>
      <c r="AF14" s="426"/>
      <c r="AG14" s="427"/>
      <c r="AH14" s="425">
        <v>32</v>
      </c>
      <c r="AI14" s="426"/>
      <c r="AJ14" s="426"/>
      <c r="AK14" s="426"/>
      <c r="AL14" s="428"/>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16" t="s">
        <v>219</v>
      </c>
      <c r="CE14" s="417"/>
      <c r="CF14" s="417"/>
      <c r="CG14" s="417"/>
      <c r="CH14" s="417"/>
      <c r="CI14" s="417"/>
      <c r="CJ14" s="417"/>
      <c r="CK14" s="417"/>
      <c r="CL14" s="417"/>
      <c r="CM14" s="417"/>
      <c r="CN14" s="417"/>
      <c r="CO14" s="417"/>
      <c r="CP14" s="417"/>
      <c r="CQ14" s="417"/>
      <c r="CR14" s="417"/>
      <c r="CS14" s="418"/>
      <c r="CT14" s="419" t="s">
        <v>195</v>
      </c>
      <c r="CU14" s="420"/>
      <c r="CV14" s="420"/>
      <c r="CW14" s="420"/>
      <c r="CX14" s="420"/>
      <c r="CY14" s="420"/>
      <c r="CZ14" s="420"/>
      <c r="DA14" s="421"/>
      <c r="DB14" s="419" t="s">
        <v>195</v>
      </c>
      <c r="DC14" s="420"/>
      <c r="DD14" s="420"/>
      <c r="DE14" s="420"/>
      <c r="DF14" s="420"/>
      <c r="DG14" s="420"/>
      <c r="DH14" s="420"/>
      <c r="DI14" s="421"/>
    </row>
    <row r="15" spans="1:119" ht="18.75" customHeight="1" x14ac:dyDescent="0.15">
      <c r="A15" s="2"/>
      <c r="B15" s="537"/>
      <c r="C15" s="538"/>
      <c r="D15" s="538"/>
      <c r="E15" s="538"/>
      <c r="F15" s="538"/>
      <c r="G15" s="538"/>
      <c r="H15" s="538"/>
      <c r="I15" s="538"/>
      <c r="J15" s="538"/>
      <c r="K15" s="539"/>
      <c r="L15" s="14"/>
      <c r="M15" s="397" t="s">
        <v>208</v>
      </c>
      <c r="N15" s="398"/>
      <c r="O15" s="398"/>
      <c r="P15" s="398"/>
      <c r="Q15" s="399"/>
      <c r="R15" s="400">
        <v>2807</v>
      </c>
      <c r="S15" s="401"/>
      <c r="T15" s="401"/>
      <c r="U15" s="401"/>
      <c r="V15" s="402"/>
      <c r="W15" s="524" t="s">
        <v>6</v>
      </c>
      <c r="X15" s="525"/>
      <c r="Y15" s="525"/>
      <c r="Z15" s="525"/>
      <c r="AA15" s="525"/>
      <c r="AB15" s="515"/>
      <c r="AC15" s="382">
        <v>163</v>
      </c>
      <c r="AD15" s="383"/>
      <c r="AE15" s="383"/>
      <c r="AF15" s="383"/>
      <c r="AG15" s="403"/>
      <c r="AH15" s="382">
        <v>187</v>
      </c>
      <c r="AI15" s="383"/>
      <c r="AJ15" s="383"/>
      <c r="AK15" s="383"/>
      <c r="AL15" s="384"/>
      <c r="AM15" s="358"/>
      <c r="AN15" s="359"/>
      <c r="AO15" s="359"/>
      <c r="AP15" s="359"/>
      <c r="AQ15" s="359"/>
      <c r="AR15" s="359"/>
      <c r="AS15" s="359"/>
      <c r="AT15" s="360"/>
      <c r="AU15" s="361"/>
      <c r="AV15" s="362"/>
      <c r="AW15" s="362"/>
      <c r="AX15" s="362"/>
      <c r="AY15" s="346" t="s">
        <v>221</v>
      </c>
      <c r="AZ15" s="347"/>
      <c r="BA15" s="347"/>
      <c r="BB15" s="347"/>
      <c r="BC15" s="347"/>
      <c r="BD15" s="347"/>
      <c r="BE15" s="347"/>
      <c r="BF15" s="347"/>
      <c r="BG15" s="347"/>
      <c r="BH15" s="347"/>
      <c r="BI15" s="347"/>
      <c r="BJ15" s="347"/>
      <c r="BK15" s="347"/>
      <c r="BL15" s="347"/>
      <c r="BM15" s="348"/>
      <c r="BN15" s="349">
        <v>357328</v>
      </c>
      <c r="BO15" s="350"/>
      <c r="BP15" s="350"/>
      <c r="BQ15" s="350"/>
      <c r="BR15" s="350"/>
      <c r="BS15" s="350"/>
      <c r="BT15" s="350"/>
      <c r="BU15" s="351"/>
      <c r="BV15" s="349">
        <v>362539</v>
      </c>
      <c r="BW15" s="350"/>
      <c r="BX15" s="350"/>
      <c r="BY15" s="350"/>
      <c r="BZ15" s="350"/>
      <c r="CA15" s="350"/>
      <c r="CB15" s="350"/>
      <c r="CC15" s="351"/>
      <c r="CD15" s="352" t="s">
        <v>207</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15">
      <c r="A16" s="2"/>
      <c r="B16" s="537"/>
      <c r="C16" s="538"/>
      <c r="D16" s="538"/>
      <c r="E16" s="538"/>
      <c r="F16" s="538"/>
      <c r="G16" s="538"/>
      <c r="H16" s="538"/>
      <c r="I16" s="538"/>
      <c r="J16" s="538"/>
      <c r="K16" s="539"/>
      <c r="L16" s="422" t="s">
        <v>223</v>
      </c>
      <c r="M16" s="429"/>
      <c r="N16" s="429"/>
      <c r="O16" s="429"/>
      <c r="P16" s="429"/>
      <c r="Q16" s="430"/>
      <c r="R16" s="431" t="s">
        <v>225</v>
      </c>
      <c r="S16" s="432"/>
      <c r="T16" s="432"/>
      <c r="U16" s="432"/>
      <c r="V16" s="433"/>
      <c r="W16" s="510"/>
      <c r="X16" s="511"/>
      <c r="Y16" s="511"/>
      <c r="Z16" s="511"/>
      <c r="AA16" s="511"/>
      <c r="AB16" s="501"/>
      <c r="AC16" s="425">
        <v>10.8</v>
      </c>
      <c r="AD16" s="426"/>
      <c r="AE16" s="426"/>
      <c r="AF16" s="426"/>
      <c r="AG16" s="427"/>
      <c r="AH16" s="425">
        <v>11.1</v>
      </c>
      <c r="AI16" s="426"/>
      <c r="AJ16" s="426"/>
      <c r="AK16" s="426"/>
      <c r="AL16" s="428"/>
      <c r="AM16" s="358"/>
      <c r="AN16" s="359"/>
      <c r="AO16" s="359"/>
      <c r="AP16" s="359"/>
      <c r="AQ16" s="359"/>
      <c r="AR16" s="359"/>
      <c r="AS16" s="359"/>
      <c r="AT16" s="360"/>
      <c r="AU16" s="361"/>
      <c r="AV16" s="362"/>
      <c r="AW16" s="362"/>
      <c r="AX16" s="362"/>
      <c r="AY16" s="363" t="s">
        <v>112</v>
      </c>
      <c r="AZ16" s="364"/>
      <c r="BA16" s="364"/>
      <c r="BB16" s="364"/>
      <c r="BC16" s="364"/>
      <c r="BD16" s="364"/>
      <c r="BE16" s="364"/>
      <c r="BF16" s="364"/>
      <c r="BG16" s="364"/>
      <c r="BH16" s="364"/>
      <c r="BI16" s="364"/>
      <c r="BJ16" s="364"/>
      <c r="BK16" s="364"/>
      <c r="BL16" s="364"/>
      <c r="BM16" s="365"/>
      <c r="BN16" s="366">
        <v>2552864</v>
      </c>
      <c r="BO16" s="367"/>
      <c r="BP16" s="367"/>
      <c r="BQ16" s="367"/>
      <c r="BR16" s="367"/>
      <c r="BS16" s="367"/>
      <c r="BT16" s="367"/>
      <c r="BU16" s="368"/>
      <c r="BV16" s="366">
        <v>2489221</v>
      </c>
      <c r="BW16" s="367"/>
      <c r="BX16" s="367"/>
      <c r="BY16" s="367"/>
      <c r="BZ16" s="367"/>
      <c r="CA16" s="367"/>
      <c r="CB16" s="367"/>
      <c r="CC16" s="368"/>
      <c r="CD16" s="21"/>
      <c r="CE16" s="543"/>
      <c r="CF16" s="543"/>
      <c r="CG16" s="543"/>
      <c r="CH16" s="543"/>
      <c r="CI16" s="543"/>
      <c r="CJ16" s="543"/>
      <c r="CK16" s="543"/>
      <c r="CL16" s="543"/>
      <c r="CM16" s="543"/>
      <c r="CN16" s="543"/>
      <c r="CO16" s="543"/>
      <c r="CP16" s="543"/>
      <c r="CQ16" s="543"/>
      <c r="CR16" s="543"/>
      <c r="CS16" s="544"/>
      <c r="CT16" s="372"/>
      <c r="CU16" s="373"/>
      <c r="CV16" s="373"/>
      <c r="CW16" s="373"/>
      <c r="CX16" s="373"/>
      <c r="CY16" s="373"/>
      <c r="CZ16" s="373"/>
      <c r="DA16" s="374"/>
      <c r="DB16" s="372"/>
      <c r="DC16" s="373"/>
      <c r="DD16" s="373"/>
      <c r="DE16" s="373"/>
      <c r="DF16" s="373"/>
      <c r="DG16" s="373"/>
      <c r="DH16" s="373"/>
      <c r="DI16" s="374"/>
    </row>
    <row r="17" spans="1:113" ht="18.75" customHeight="1" x14ac:dyDescent="0.15">
      <c r="A17" s="2"/>
      <c r="B17" s="540"/>
      <c r="C17" s="541"/>
      <c r="D17" s="541"/>
      <c r="E17" s="541"/>
      <c r="F17" s="541"/>
      <c r="G17" s="541"/>
      <c r="H17" s="541"/>
      <c r="I17" s="541"/>
      <c r="J17" s="541"/>
      <c r="K17" s="542"/>
      <c r="L17" s="15"/>
      <c r="M17" s="434" t="s">
        <v>104</v>
      </c>
      <c r="N17" s="435"/>
      <c r="O17" s="435"/>
      <c r="P17" s="435"/>
      <c r="Q17" s="436"/>
      <c r="R17" s="431" t="s">
        <v>227</v>
      </c>
      <c r="S17" s="432"/>
      <c r="T17" s="432"/>
      <c r="U17" s="432"/>
      <c r="V17" s="433"/>
      <c r="W17" s="524" t="s">
        <v>97</v>
      </c>
      <c r="X17" s="525"/>
      <c r="Y17" s="525"/>
      <c r="Z17" s="525"/>
      <c r="AA17" s="525"/>
      <c r="AB17" s="515"/>
      <c r="AC17" s="382">
        <v>881</v>
      </c>
      <c r="AD17" s="383"/>
      <c r="AE17" s="383"/>
      <c r="AF17" s="383"/>
      <c r="AG17" s="403"/>
      <c r="AH17" s="382">
        <v>959</v>
      </c>
      <c r="AI17" s="383"/>
      <c r="AJ17" s="383"/>
      <c r="AK17" s="383"/>
      <c r="AL17" s="384"/>
      <c r="AM17" s="358"/>
      <c r="AN17" s="359"/>
      <c r="AO17" s="359"/>
      <c r="AP17" s="359"/>
      <c r="AQ17" s="359"/>
      <c r="AR17" s="359"/>
      <c r="AS17" s="359"/>
      <c r="AT17" s="360"/>
      <c r="AU17" s="361"/>
      <c r="AV17" s="362"/>
      <c r="AW17" s="362"/>
      <c r="AX17" s="362"/>
      <c r="AY17" s="363" t="s">
        <v>228</v>
      </c>
      <c r="AZ17" s="364"/>
      <c r="BA17" s="364"/>
      <c r="BB17" s="364"/>
      <c r="BC17" s="364"/>
      <c r="BD17" s="364"/>
      <c r="BE17" s="364"/>
      <c r="BF17" s="364"/>
      <c r="BG17" s="364"/>
      <c r="BH17" s="364"/>
      <c r="BI17" s="364"/>
      <c r="BJ17" s="364"/>
      <c r="BK17" s="364"/>
      <c r="BL17" s="364"/>
      <c r="BM17" s="365"/>
      <c r="BN17" s="366">
        <v>431477</v>
      </c>
      <c r="BO17" s="367"/>
      <c r="BP17" s="367"/>
      <c r="BQ17" s="367"/>
      <c r="BR17" s="367"/>
      <c r="BS17" s="367"/>
      <c r="BT17" s="367"/>
      <c r="BU17" s="368"/>
      <c r="BV17" s="366">
        <v>438170</v>
      </c>
      <c r="BW17" s="367"/>
      <c r="BX17" s="367"/>
      <c r="BY17" s="367"/>
      <c r="BZ17" s="367"/>
      <c r="CA17" s="367"/>
      <c r="CB17" s="367"/>
      <c r="CC17" s="368"/>
      <c r="CD17" s="21"/>
      <c r="CE17" s="543"/>
      <c r="CF17" s="543"/>
      <c r="CG17" s="543"/>
      <c r="CH17" s="543"/>
      <c r="CI17" s="543"/>
      <c r="CJ17" s="543"/>
      <c r="CK17" s="543"/>
      <c r="CL17" s="543"/>
      <c r="CM17" s="543"/>
      <c r="CN17" s="543"/>
      <c r="CO17" s="543"/>
      <c r="CP17" s="543"/>
      <c r="CQ17" s="543"/>
      <c r="CR17" s="543"/>
      <c r="CS17" s="544"/>
      <c r="CT17" s="372"/>
      <c r="CU17" s="373"/>
      <c r="CV17" s="373"/>
      <c r="CW17" s="373"/>
      <c r="CX17" s="373"/>
      <c r="CY17" s="373"/>
      <c r="CZ17" s="373"/>
      <c r="DA17" s="374"/>
      <c r="DB17" s="372"/>
      <c r="DC17" s="373"/>
      <c r="DD17" s="373"/>
      <c r="DE17" s="373"/>
      <c r="DF17" s="373"/>
      <c r="DG17" s="373"/>
      <c r="DH17" s="373"/>
      <c r="DI17" s="374"/>
    </row>
    <row r="18" spans="1:113" ht="18.75" customHeight="1" x14ac:dyDescent="0.15">
      <c r="A18" s="2"/>
      <c r="B18" s="437" t="s">
        <v>229</v>
      </c>
      <c r="C18" s="438"/>
      <c r="D18" s="438"/>
      <c r="E18" s="439"/>
      <c r="F18" s="439"/>
      <c r="G18" s="439"/>
      <c r="H18" s="439"/>
      <c r="I18" s="439"/>
      <c r="J18" s="439"/>
      <c r="K18" s="439"/>
      <c r="L18" s="440">
        <v>150.4</v>
      </c>
      <c r="M18" s="440"/>
      <c r="N18" s="440"/>
      <c r="O18" s="440"/>
      <c r="P18" s="440"/>
      <c r="Q18" s="440"/>
      <c r="R18" s="441"/>
      <c r="S18" s="441"/>
      <c r="T18" s="441"/>
      <c r="U18" s="441"/>
      <c r="V18" s="442"/>
      <c r="W18" s="456"/>
      <c r="X18" s="457"/>
      <c r="Y18" s="457"/>
      <c r="Z18" s="457"/>
      <c r="AA18" s="457"/>
      <c r="AB18" s="518"/>
      <c r="AC18" s="443">
        <v>58.1</v>
      </c>
      <c r="AD18" s="444"/>
      <c r="AE18" s="444"/>
      <c r="AF18" s="444"/>
      <c r="AG18" s="445"/>
      <c r="AH18" s="443">
        <v>56.9</v>
      </c>
      <c r="AI18" s="444"/>
      <c r="AJ18" s="444"/>
      <c r="AK18" s="444"/>
      <c r="AL18" s="446"/>
      <c r="AM18" s="358"/>
      <c r="AN18" s="359"/>
      <c r="AO18" s="359"/>
      <c r="AP18" s="359"/>
      <c r="AQ18" s="359"/>
      <c r="AR18" s="359"/>
      <c r="AS18" s="359"/>
      <c r="AT18" s="360"/>
      <c r="AU18" s="361"/>
      <c r="AV18" s="362"/>
      <c r="AW18" s="362"/>
      <c r="AX18" s="362"/>
      <c r="AY18" s="363" t="s">
        <v>230</v>
      </c>
      <c r="AZ18" s="364"/>
      <c r="BA18" s="364"/>
      <c r="BB18" s="364"/>
      <c r="BC18" s="364"/>
      <c r="BD18" s="364"/>
      <c r="BE18" s="364"/>
      <c r="BF18" s="364"/>
      <c r="BG18" s="364"/>
      <c r="BH18" s="364"/>
      <c r="BI18" s="364"/>
      <c r="BJ18" s="364"/>
      <c r="BK18" s="364"/>
      <c r="BL18" s="364"/>
      <c r="BM18" s="365"/>
      <c r="BN18" s="366">
        <v>2342111</v>
      </c>
      <c r="BO18" s="367"/>
      <c r="BP18" s="367"/>
      <c r="BQ18" s="367"/>
      <c r="BR18" s="367"/>
      <c r="BS18" s="367"/>
      <c r="BT18" s="367"/>
      <c r="BU18" s="368"/>
      <c r="BV18" s="366">
        <v>2245977</v>
      </c>
      <c r="BW18" s="367"/>
      <c r="BX18" s="367"/>
      <c r="BY18" s="367"/>
      <c r="BZ18" s="367"/>
      <c r="CA18" s="367"/>
      <c r="CB18" s="367"/>
      <c r="CC18" s="368"/>
      <c r="CD18" s="21"/>
      <c r="CE18" s="543"/>
      <c r="CF18" s="543"/>
      <c r="CG18" s="543"/>
      <c r="CH18" s="543"/>
      <c r="CI18" s="543"/>
      <c r="CJ18" s="543"/>
      <c r="CK18" s="543"/>
      <c r="CL18" s="543"/>
      <c r="CM18" s="543"/>
      <c r="CN18" s="543"/>
      <c r="CO18" s="543"/>
      <c r="CP18" s="543"/>
      <c r="CQ18" s="543"/>
      <c r="CR18" s="543"/>
      <c r="CS18" s="544"/>
      <c r="CT18" s="372"/>
      <c r="CU18" s="373"/>
      <c r="CV18" s="373"/>
      <c r="CW18" s="373"/>
      <c r="CX18" s="373"/>
      <c r="CY18" s="373"/>
      <c r="CZ18" s="373"/>
      <c r="DA18" s="374"/>
      <c r="DB18" s="372"/>
      <c r="DC18" s="373"/>
      <c r="DD18" s="373"/>
      <c r="DE18" s="373"/>
      <c r="DF18" s="373"/>
      <c r="DG18" s="373"/>
      <c r="DH18" s="373"/>
      <c r="DI18" s="374"/>
    </row>
    <row r="19" spans="1:113" ht="18.75" customHeight="1" x14ac:dyDescent="0.15">
      <c r="A19" s="2"/>
      <c r="B19" s="437" t="s">
        <v>53</v>
      </c>
      <c r="C19" s="438"/>
      <c r="D19" s="438"/>
      <c r="E19" s="439"/>
      <c r="F19" s="439"/>
      <c r="G19" s="439"/>
      <c r="H19" s="439"/>
      <c r="I19" s="439"/>
      <c r="J19" s="439"/>
      <c r="K19" s="439"/>
      <c r="L19" s="447">
        <v>25</v>
      </c>
      <c r="M19" s="447"/>
      <c r="N19" s="447"/>
      <c r="O19" s="447"/>
      <c r="P19" s="447"/>
      <c r="Q19" s="447"/>
      <c r="R19" s="448"/>
      <c r="S19" s="448"/>
      <c r="T19" s="448"/>
      <c r="U19" s="448"/>
      <c r="V19" s="449"/>
      <c r="W19" s="343"/>
      <c r="X19" s="344"/>
      <c r="Y19" s="344"/>
      <c r="Z19" s="344"/>
      <c r="AA19" s="344"/>
      <c r="AB19" s="344"/>
      <c r="AC19" s="458"/>
      <c r="AD19" s="458"/>
      <c r="AE19" s="458"/>
      <c r="AF19" s="458"/>
      <c r="AG19" s="458"/>
      <c r="AH19" s="458"/>
      <c r="AI19" s="458"/>
      <c r="AJ19" s="458"/>
      <c r="AK19" s="458"/>
      <c r="AL19" s="459"/>
      <c r="AM19" s="358"/>
      <c r="AN19" s="359"/>
      <c r="AO19" s="359"/>
      <c r="AP19" s="359"/>
      <c r="AQ19" s="359"/>
      <c r="AR19" s="359"/>
      <c r="AS19" s="359"/>
      <c r="AT19" s="360"/>
      <c r="AU19" s="361"/>
      <c r="AV19" s="362"/>
      <c r="AW19" s="362"/>
      <c r="AX19" s="362"/>
      <c r="AY19" s="363" t="s">
        <v>231</v>
      </c>
      <c r="AZ19" s="364"/>
      <c r="BA19" s="364"/>
      <c r="BB19" s="364"/>
      <c r="BC19" s="364"/>
      <c r="BD19" s="364"/>
      <c r="BE19" s="364"/>
      <c r="BF19" s="364"/>
      <c r="BG19" s="364"/>
      <c r="BH19" s="364"/>
      <c r="BI19" s="364"/>
      <c r="BJ19" s="364"/>
      <c r="BK19" s="364"/>
      <c r="BL19" s="364"/>
      <c r="BM19" s="365"/>
      <c r="BN19" s="366">
        <v>3261866</v>
      </c>
      <c r="BO19" s="367"/>
      <c r="BP19" s="367"/>
      <c r="BQ19" s="367"/>
      <c r="BR19" s="367"/>
      <c r="BS19" s="367"/>
      <c r="BT19" s="367"/>
      <c r="BU19" s="368"/>
      <c r="BV19" s="366">
        <v>3083406</v>
      </c>
      <c r="BW19" s="367"/>
      <c r="BX19" s="367"/>
      <c r="BY19" s="367"/>
      <c r="BZ19" s="367"/>
      <c r="CA19" s="367"/>
      <c r="CB19" s="367"/>
      <c r="CC19" s="368"/>
      <c r="CD19" s="21"/>
      <c r="CE19" s="543"/>
      <c r="CF19" s="543"/>
      <c r="CG19" s="543"/>
      <c r="CH19" s="543"/>
      <c r="CI19" s="543"/>
      <c r="CJ19" s="543"/>
      <c r="CK19" s="543"/>
      <c r="CL19" s="543"/>
      <c r="CM19" s="543"/>
      <c r="CN19" s="543"/>
      <c r="CO19" s="543"/>
      <c r="CP19" s="543"/>
      <c r="CQ19" s="543"/>
      <c r="CR19" s="543"/>
      <c r="CS19" s="544"/>
      <c r="CT19" s="372"/>
      <c r="CU19" s="373"/>
      <c r="CV19" s="373"/>
      <c r="CW19" s="373"/>
      <c r="CX19" s="373"/>
      <c r="CY19" s="373"/>
      <c r="CZ19" s="373"/>
      <c r="DA19" s="374"/>
      <c r="DB19" s="372"/>
      <c r="DC19" s="373"/>
      <c r="DD19" s="373"/>
      <c r="DE19" s="373"/>
      <c r="DF19" s="373"/>
      <c r="DG19" s="373"/>
      <c r="DH19" s="373"/>
      <c r="DI19" s="374"/>
    </row>
    <row r="20" spans="1:113" ht="18.75" customHeight="1" x14ac:dyDescent="0.15">
      <c r="A20" s="2"/>
      <c r="B20" s="437" t="s">
        <v>235</v>
      </c>
      <c r="C20" s="438"/>
      <c r="D20" s="438"/>
      <c r="E20" s="439"/>
      <c r="F20" s="439"/>
      <c r="G20" s="439"/>
      <c r="H20" s="439"/>
      <c r="I20" s="439"/>
      <c r="J20" s="439"/>
      <c r="K20" s="439"/>
      <c r="L20" s="447">
        <v>1320</v>
      </c>
      <c r="M20" s="447"/>
      <c r="N20" s="447"/>
      <c r="O20" s="447"/>
      <c r="P20" s="447"/>
      <c r="Q20" s="447"/>
      <c r="R20" s="448"/>
      <c r="S20" s="448"/>
      <c r="T20" s="448"/>
      <c r="U20" s="448"/>
      <c r="V20" s="449"/>
      <c r="W20" s="456"/>
      <c r="X20" s="457"/>
      <c r="Y20" s="457"/>
      <c r="Z20" s="457"/>
      <c r="AA20" s="457"/>
      <c r="AB20" s="457"/>
      <c r="AC20" s="450"/>
      <c r="AD20" s="450"/>
      <c r="AE20" s="450"/>
      <c r="AF20" s="450"/>
      <c r="AG20" s="450"/>
      <c r="AH20" s="450"/>
      <c r="AI20" s="450"/>
      <c r="AJ20" s="450"/>
      <c r="AK20" s="450"/>
      <c r="AL20" s="451"/>
      <c r="AM20" s="452"/>
      <c r="AN20" s="386"/>
      <c r="AO20" s="386"/>
      <c r="AP20" s="386"/>
      <c r="AQ20" s="386"/>
      <c r="AR20" s="386"/>
      <c r="AS20" s="386"/>
      <c r="AT20" s="387"/>
      <c r="AU20" s="453"/>
      <c r="AV20" s="454"/>
      <c r="AW20" s="454"/>
      <c r="AX20" s="455"/>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43"/>
      <c r="CF20" s="543"/>
      <c r="CG20" s="543"/>
      <c r="CH20" s="543"/>
      <c r="CI20" s="543"/>
      <c r="CJ20" s="543"/>
      <c r="CK20" s="543"/>
      <c r="CL20" s="543"/>
      <c r="CM20" s="543"/>
      <c r="CN20" s="543"/>
      <c r="CO20" s="543"/>
      <c r="CP20" s="543"/>
      <c r="CQ20" s="543"/>
      <c r="CR20" s="543"/>
      <c r="CS20" s="544"/>
      <c r="CT20" s="372"/>
      <c r="CU20" s="373"/>
      <c r="CV20" s="373"/>
      <c r="CW20" s="373"/>
      <c r="CX20" s="373"/>
      <c r="CY20" s="373"/>
      <c r="CZ20" s="373"/>
      <c r="DA20" s="374"/>
      <c r="DB20" s="372"/>
      <c r="DC20" s="373"/>
      <c r="DD20" s="373"/>
      <c r="DE20" s="373"/>
      <c r="DF20" s="373"/>
      <c r="DG20" s="373"/>
      <c r="DH20" s="373"/>
      <c r="DI20" s="374"/>
    </row>
    <row r="21" spans="1:113" ht="18.75" customHeight="1" x14ac:dyDescent="0.15">
      <c r="A21" s="2"/>
      <c r="B21" s="460" t="s">
        <v>237</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463"/>
      <c r="AZ21" s="464"/>
      <c r="BA21" s="464"/>
      <c r="BB21" s="464"/>
      <c r="BC21" s="464"/>
      <c r="BD21" s="464"/>
      <c r="BE21" s="464"/>
      <c r="BF21" s="464"/>
      <c r="BG21" s="464"/>
      <c r="BH21" s="464"/>
      <c r="BI21" s="464"/>
      <c r="BJ21" s="464"/>
      <c r="BK21" s="464"/>
      <c r="BL21" s="464"/>
      <c r="BM21" s="465"/>
      <c r="BN21" s="466"/>
      <c r="BO21" s="467"/>
      <c r="BP21" s="467"/>
      <c r="BQ21" s="467"/>
      <c r="BR21" s="467"/>
      <c r="BS21" s="467"/>
      <c r="BT21" s="467"/>
      <c r="BU21" s="468"/>
      <c r="BV21" s="466"/>
      <c r="BW21" s="467"/>
      <c r="BX21" s="467"/>
      <c r="BY21" s="467"/>
      <c r="BZ21" s="467"/>
      <c r="CA21" s="467"/>
      <c r="CB21" s="467"/>
      <c r="CC21" s="468"/>
      <c r="CD21" s="21"/>
      <c r="CE21" s="543"/>
      <c r="CF21" s="543"/>
      <c r="CG21" s="543"/>
      <c r="CH21" s="543"/>
      <c r="CI21" s="543"/>
      <c r="CJ21" s="543"/>
      <c r="CK21" s="543"/>
      <c r="CL21" s="543"/>
      <c r="CM21" s="543"/>
      <c r="CN21" s="543"/>
      <c r="CO21" s="543"/>
      <c r="CP21" s="543"/>
      <c r="CQ21" s="543"/>
      <c r="CR21" s="543"/>
      <c r="CS21" s="544"/>
      <c r="CT21" s="372"/>
      <c r="CU21" s="373"/>
      <c r="CV21" s="373"/>
      <c r="CW21" s="373"/>
      <c r="CX21" s="373"/>
      <c r="CY21" s="373"/>
      <c r="CZ21" s="373"/>
      <c r="DA21" s="374"/>
      <c r="DB21" s="372"/>
      <c r="DC21" s="373"/>
      <c r="DD21" s="373"/>
      <c r="DE21" s="373"/>
      <c r="DF21" s="373"/>
      <c r="DG21" s="373"/>
      <c r="DH21" s="373"/>
      <c r="DI21" s="374"/>
    </row>
    <row r="22" spans="1:113" ht="18.75" customHeight="1" x14ac:dyDescent="0.15">
      <c r="A22" s="2"/>
      <c r="B22" s="478" t="s">
        <v>238</v>
      </c>
      <c r="C22" s="479"/>
      <c r="D22" s="480"/>
      <c r="E22" s="520" t="s">
        <v>8</v>
      </c>
      <c r="F22" s="525"/>
      <c r="G22" s="525"/>
      <c r="H22" s="525"/>
      <c r="I22" s="525"/>
      <c r="J22" s="525"/>
      <c r="K22" s="515"/>
      <c r="L22" s="520" t="s">
        <v>240</v>
      </c>
      <c r="M22" s="525"/>
      <c r="N22" s="525"/>
      <c r="O22" s="525"/>
      <c r="P22" s="515"/>
      <c r="Q22" s="545" t="s">
        <v>242</v>
      </c>
      <c r="R22" s="546"/>
      <c r="S22" s="546"/>
      <c r="T22" s="546"/>
      <c r="U22" s="546"/>
      <c r="V22" s="547"/>
      <c r="W22" s="559" t="s">
        <v>54</v>
      </c>
      <c r="X22" s="479"/>
      <c r="Y22" s="480"/>
      <c r="Z22" s="520" t="s">
        <v>8</v>
      </c>
      <c r="AA22" s="525"/>
      <c r="AB22" s="525"/>
      <c r="AC22" s="525"/>
      <c r="AD22" s="525"/>
      <c r="AE22" s="525"/>
      <c r="AF22" s="525"/>
      <c r="AG22" s="515"/>
      <c r="AH22" s="551" t="s">
        <v>176</v>
      </c>
      <c r="AI22" s="525"/>
      <c r="AJ22" s="525"/>
      <c r="AK22" s="525"/>
      <c r="AL22" s="515"/>
      <c r="AM22" s="551" t="s">
        <v>243</v>
      </c>
      <c r="AN22" s="552"/>
      <c r="AO22" s="552"/>
      <c r="AP22" s="552"/>
      <c r="AQ22" s="552"/>
      <c r="AR22" s="553"/>
      <c r="AS22" s="545" t="s">
        <v>242</v>
      </c>
      <c r="AT22" s="546"/>
      <c r="AU22" s="546"/>
      <c r="AV22" s="546"/>
      <c r="AW22" s="546"/>
      <c r="AX22" s="557"/>
      <c r="AY22" s="346" t="s">
        <v>245</v>
      </c>
      <c r="AZ22" s="347"/>
      <c r="BA22" s="347"/>
      <c r="BB22" s="347"/>
      <c r="BC22" s="347"/>
      <c r="BD22" s="347"/>
      <c r="BE22" s="347"/>
      <c r="BF22" s="347"/>
      <c r="BG22" s="347"/>
      <c r="BH22" s="347"/>
      <c r="BI22" s="347"/>
      <c r="BJ22" s="347"/>
      <c r="BK22" s="347"/>
      <c r="BL22" s="347"/>
      <c r="BM22" s="348"/>
      <c r="BN22" s="349">
        <v>4363946</v>
      </c>
      <c r="BO22" s="350"/>
      <c r="BP22" s="350"/>
      <c r="BQ22" s="350"/>
      <c r="BR22" s="350"/>
      <c r="BS22" s="350"/>
      <c r="BT22" s="350"/>
      <c r="BU22" s="351"/>
      <c r="BV22" s="349">
        <v>3705964</v>
      </c>
      <c r="BW22" s="350"/>
      <c r="BX22" s="350"/>
      <c r="BY22" s="350"/>
      <c r="BZ22" s="350"/>
      <c r="CA22" s="350"/>
      <c r="CB22" s="350"/>
      <c r="CC22" s="351"/>
      <c r="CD22" s="21"/>
      <c r="CE22" s="543"/>
      <c r="CF22" s="543"/>
      <c r="CG22" s="543"/>
      <c r="CH22" s="543"/>
      <c r="CI22" s="543"/>
      <c r="CJ22" s="543"/>
      <c r="CK22" s="543"/>
      <c r="CL22" s="543"/>
      <c r="CM22" s="543"/>
      <c r="CN22" s="543"/>
      <c r="CO22" s="543"/>
      <c r="CP22" s="543"/>
      <c r="CQ22" s="543"/>
      <c r="CR22" s="543"/>
      <c r="CS22" s="544"/>
      <c r="CT22" s="372"/>
      <c r="CU22" s="373"/>
      <c r="CV22" s="373"/>
      <c r="CW22" s="373"/>
      <c r="CX22" s="373"/>
      <c r="CY22" s="373"/>
      <c r="CZ22" s="373"/>
      <c r="DA22" s="374"/>
      <c r="DB22" s="372"/>
      <c r="DC22" s="373"/>
      <c r="DD22" s="373"/>
      <c r="DE22" s="373"/>
      <c r="DF22" s="373"/>
      <c r="DG22" s="373"/>
      <c r="DH22" s="373"/>
      <c r="DI22" s="374"/>
    </row>
    <row r="23" spans="1:113" ht="18.75" customHeight="1" x14ac:dyDescent="0.15">
      <c r="A23" s="2"/>
      <c r="B23" s="481"/>
      <c r="C23" s="482"/>
      <c r="D23" s="483"/>
      <c r="E23" s="507"/>
      <c r="F23" s="511"/>
      <c r="G23" s="511"/>
      <c r="H23" s="511"/>
      <c r="I23" s="511"/>
      <c r="J23" s="511"/>
      <c r="K23" s="501"/>
      <c r="L23" s="507"/>
      <c r="M23" s="511"/>
      <c r="N23" s="511"/>
      <c r="O23" s="511"/>
      <c r="P23" s="501"/>
      <c r="Q23" s="548"/>
      <c r="R23" s="549"/>
      <c r="S23" s="549"/>
      <c r="T23" s="549"/>
      <c r="U23" s="549"/>
      <c r="V23" s="550"/>
      <c r="W23" s="560"/>
      <c r="X23" s="482"/>
      <c r="Y23" s="483"/>
      <c r="Z23" s="507"/>
      <c r="AA23" s="511"/>
      <c r="AB23" s="511"/>
      <c r="AC23" s="511"/>
      <c r="AD23" s="511"/>
      <c r="AE23" s="511"/>
      <c r="AF23" s="511"/>
      <c r="AG23" s="501"/>
      <c r="AH23" s="507"/>
      <c r="AI23" s="511"/>
      <c r="AJ23" s="511"/>
      <c r="AK23" s="511"/>
      <c r="AL23" s="501"/>
      <c r="AM23" s="554"/>
      <c r="AN23" s="555"/>
      <c r="AO23" s="555"/>
      <c r="AP23" s="555"/>
      <c r="AQ23" s="555"/>
      <c r="AR23" s="556"/>
      <c r="AS23" s="548"/>
      <c r="AT23" s="549"/>
      <c r="AU23" s="549"/>
      <c r="AV23" s="549"/>
      <c r="AW23" s="549"/>
      <c r="AX23" s="558"/>
      <c r="AY23" s="363" t="s">
        <v>247</v>
      </c>
      <c r="AZ23" s="364"/>
      <c r="BA23" s="364"/>
      <c r="BB23" s="364"/>
      <c r="BC23" s="364"/>
      <c r="BD23" s="364"/>
      <c r="BE23" s="364"/>
      <c r="BF23" s="364"/>
      <c r="BG23" s="364"/>
      <c r="BH23" s="364"/>
      <c r="BI23" s="364"/>
      <c r="BJ23" s="364"/>
      <c r="BK23" s="364"/>
      <c r="BL23" s="364"/>
      <c r="BM23" s="365"/>
      <c r="BN23" s="366">
        <v>4354746</v>
      </c>
      <c r="BO23" s="367"/>
      <c r="BP23" s="367"/>
      <c r="BQ23" s="367"/>
      <c r="BR23" s="367"/>
      <c r="BS23" s="367"/>
      <c r="BT23" s="367"/>
      <c r="BU23" s="368"/>
      <c r="BV23" s="366">
        <v>3699764</v>
      </c>
      <c r="BW23" s="367"/>
      <c r="BX23" s="367"/>
      <c r="BY23" s="367"/>
      <c r="BZ23" s="367"/>
      <c r="CA23" s="367"/>
      <c r="CB23" s="367"/>
      <c r="CC23" s="368"/>
      <c r="CD23" s="21"/>
      <c r="CE23" s="543"/>
      <c r="CF23" s="543"/>
      <c r="CG23" s="543"/>
      <c r="CH23" s="543"/>
      <c r="CI23" s="543"/>
      <c r="CJ23" s="543"/>
      <c r="CK23" s="543"/>
      <c r="CL23" s="543"/>
      <c r="CM23" s="543"/>
      <c r="CN23" s="543"/>
      <c r="CO23" s="543"/>
      <c r="CP23" s="543"/>
      <c r="CQ23" s="543"/>
      <c r="CR23" s="543"/>
      <c r="CS23" s="544"/>
      <c r="CT23" s="372"/>
      <c r="CU23" s="373"/>
      <c r="CV23" s="373"/>
      <c r="CW23" s="373"/>
      <c r="CX23" s="373"/>
      <c r="CY23" s="373"/>
      <c r="CZ23" s="373"/>
      <c r="DA23" s="374"/>
      <c r="DB23" s="372"/>
      <c r="DC23" s="373"/>
      <c r="DD23" s="373"/>
      <c r="DE23" s="373"/>
      <c r="DF23" s="373"/>
      <c r="DG23" s="373"/>
      <c r="DH23" s="373"/>
      <c r="DI23" s="374"/>
    </row>
    <row r="24" spans="1:113" ht="18.75" customHeight="1" x14ac:dyDescent="0.15">
      <c r="A24" s="2"/>
      <c r="B24" s="481"/>
      <c r="C24" s="482"/>
      <c r="D24" s="483"/>
      <c r="E24" s="381" t="s">
        <v>249</v>
      </c>
      <c r="F24" s="359"/>
      <c r="G24" s="359"/>
      <c r="H24" s="359"/>
      <c r="I24" s="359"/>
      <c r="J24" s="359"/>
      <c r="K24" s="360"/>
      <c r="L24" s="382">
        <v>1</v>
      </c>
      <c r="M24" s="383"/>
      <c r="N24" s="383"/>
      <c r="O24" s="383"/>
      <c r="P24" s="403"/>
      <c r="Q24" s="382">
        <v>6860</v>
      </c>
      <c r="R24" s="383"/>
      <c r="S24" s="383"/>
      <c r="T24" s="383"/>
      <c r="U24" s="383"/>
      <c r="V24" s="403"/>
      <c r="W24" s="560"/>
      <c r="X24" s="482"/>
      <c r="Y24" s="483"/>
      <c r="Z24" s="381" t="s">
        <v>250</v>
      </c>
      <c r="AA24" s="359"/>
      <c r="AB24" s="359"/>
      <c r="AC24" s="359"/>
      <c r="AD24" s="359"/>
      <c r="AE24" s="359"/>
      <c r="AF24" s="359"/>
      <c r="AG24" s="360"/>
      <c r="AH24" s="382">
        <v>67</v>
      </c>
      <c r="AI24" s="383"/>
      <c r="AJ24" s="383"/>
      <c r="AK24" s="383"/>
      <c r="AL24" s="403"/>
      <c r="AM24" s="382">
        <v>199258</v>
      </c>
      <c r="AN24" s="383"/>
      <c r="AO24" s="383"/>
      <c r="AP24" s="383"/>
      <c r="AQ24" s="383"/>
      <c r="AR24" s="403"/>
      <c r="AS24" s="382">
        <v>2974</v>
      </c>
      <c r="AT24" s="383"/>
      <c r="AU24" s="383"/>
      <c r="AV24" s="383"/>
      <c r="AW24" s="383"/>
      <c r="AX24" s="384"/>
      <c r="AY24" s="463" t="s">
        <v>252</v>
      </c>
      <c r="AZ24" s="464"/>
      <c r="BA24" s="464"/>
      <c r="BB24" s="464"/>
      <c r="BC24" s="464"/>
      <c r="BD24" s="464"/>
      <c r="BE24" s="464"/>
      <c r="BF24" s="464"/>
      <c r="BG24" s="464"/>
      <c r="BH24" s="464"/>
      <c r="BI24" s="464"/>
      <c r="BJ24" s="464"/>
      <c r="BK24" s="464"/>
      <c r="BL24" s="464"/>
      <c r="BM24" s="465"/>
      <c r="BN24" s="366">
        <v>3452158</v>
      </c>
      <c r="BO24" s="367"/>
      <c r="BP24" s="367"/>
      <c r="BQ24" s="367"/>
      <c r="BR24" s="367"/>
      <c r="BS24" s="367"/>
      <c r="BT24" s="367"/>
      <c r="BU24" s="368"/>
      <c r="BV24" s="366">
        <v>2684549</v>
      </c>
      <c r="BW24" s="367"/>
      <c r="BX24" s="367"/>
      <c r="BY24" s="367"/>
      <c r="BZ24" s="367"/>
      <c r="CA24" s="367"/>
      <c r="CB24" s="367"/>
      <c r="CC24" s="368"/>
      <c r="CD24" s="21"/>
      <c r="CE24" s="543"/>
      <c r="CF24" s="543"/>
      <c r="CG24" s="543"/>
      <c r="CH24" s="543"/>
      <c r="CI24" s="543"/>
      <c r="CJ24" s="543"/>
      <c r="CK24" s="543"/>
      <c r="CL24" s="543"/>
      <c r="CM24" s="543"/>
      <c r="CN24" s="543"/>
      <c r="CO24" s="543"/>
      <c r="CP24" s="543"/>
      <c r="CQ24" s="543"/>
      <c r="CR24" s="543"/>
      <c r="CS24" s="544"/>
      <c r="CT24" s="372"/>
      <c r="CU24" s="373"/>
      <c r="CV24" s="373"/>
      <c r="CW24" s="373"/>
      <c r="CX24" s="373"/>
      <c r="CY24" s="373"/>
      <c r="CZ24" s="373"/>
      <c r="DA24" s="374"/>
      <c r="DB24" s="372"/>
      <c r="DC24" s="373"/>
      <c r="DD24" s="373"/>
      <c r="DE24" s="373"/>
      <c r="DF24" s="373"/>
      <c r="DG24" s="373"/>
      <c r="DH24" s="373"/>
      <c r="DI24" s="374"/>
    </row>
    <row r="25" spans="1:113" ht="18.75" customHeight="1" x14ac:dyDescent="0.15">
      <c r="A25" s="2"/>
      <c r="B25" s="481"/>
      <c r="C25" s="482"/>
      <c r="D25" s="483"/>
      <c r="E25" s="381" t="s">
        <v>255</v>
      </c>
      <c r="F25" s="359"/>
      <c r="G25" s="359"/>
      <c r="H25" s="359"/>
      <c r="I25" s="359"/>
      <c r="J25" s="359"/>
      <c r="K25" s="360"/>
      <c r="L25" s="382">
        <v>1</v>
      </c>
      <c r="M25" s="383"/>
      <c r="N25" s="383"/>
      <c r="O25" s="383"/>
      <c r="P25" s="403"/>
      <c r="Q25" s="382">
        <v>6010</v>
      </c>
      <c r="R25" s="383"/>
      <c r="S25" s="383"/>
      <c r="T25" s="383"/>
      <c r="U25" s="383"/>
      <c r="V25" s="403"/>
      <c r="W25" s="560"/>
      <c r="X25" s="482"/>
      <c r="Y25" s="483"/>
      <c r="Z25" s="381" t="s">
        <v>256</v>
      </c>
      <c r="AA25" s="359"/>
      <c r="AB25" s="359"/>
      <c r="AC25" s="359"/>
      <c r="AD25" s="359"/>
      <c r="AE25" s="359"/>
      <c r="AF25" s="359"/>
      <c r="AG25" s="360"/>
      <c r="AH25" s="382" t="s">
        <v>195</v>
      </c>
      <c r="AI25" s="383"/>
      <c r="AJ25" s="383"/>
      <c r="AK25" s="383"/>
      <c r="AL25" s="403"/>
      <c r="AM25" s="382" t="s">
        <v>195</v>
      </c>
      <c r="AN25" s="383"/>
      <c r="AO25" s="383"/>
      <c r="AP25" s="383"/>
      <c r="AQ25" s="383"/>
      <c r="AR25" s="403"/>
      <c r="AS25" s="382" t="s">
        <v>195</v>
      </c>
      <c r="AT25" s="383"/>
      <c r="AU25" s="383"/>
      <c r="AV25" s="383"/>
      <c r="AW25" s="383"/>
      <c r="AX25" s="384"/>
      <c r="AY25" s="346" t="s">
        <v>33</v>
      </c>
      <c r="AZ25" s="347"/>
      <c r="BA25" s="347"/>
      <c r="BB25" s="347"/>
      <c r="BC25" s="347"/>
      <c r="BD25" s="347"/>
      <c r="BE25" s="347"/>
      <c r="BF25" s="347"/>
      <c r="BG25" s="347"/>
      <c r="BH25" s="347"/>
      <c r="BI25" s="347"/>
      <c r="BJ25" s="347"/>
      <c r="BK25" s="347"/>
      <c r="BL25" s="347"/>
      <c r="BM25" s="348"/>
      <c r="BN25" s="349">
        <v>883933</v>
      </c>
      <c r="BO25" s="350"/>
      <c r="BP25" s="350"/>
      <c r="BQ25" s="350"/>
      <c r="BR25" s="350"/>
      <c r="BS25" s="350"/>
      <c r="BT25" s="350"/>
      <c r="BU25" s="351"/>
      <c r="BV25" s="349">
        <v>1124071</v>
      </c>
      <c r="BW25" s="350"/>
      <c r="BX25" s="350"/>
      <c r="BY25" s="350"/>
      <c r="BZ25" s="350"/>
      <c r="CA25" s="350"/>
      <c r="CB25" s="350"/>
      <c r="CC25" s="351"/>
      <c r="CD25" s="21"/>
      <c r="CE25" s="543"/>
      <c r="CF25" s="543"/>
      <c r="CG25" s="543"/>
      <c r="CH25" s="543"/>
      <c r="CI25" s="543"/>
      <c r="CJ25" s="543"/>
      <c r="CK25" s="543"/>
      <c r="CL25" s="543"/>
      <c r="CM25" s="543"/>
      <c r="CN25" s="543"/>
      <c r="CO25" s="543"/>
      <c r="CP25" s="543"/>
      <c r="CQ25" s="543"/>
      <c r="CR25" s="543"/>
      <c r="CS25" s="544"/>
      <c r="CT25" s="372"/>
      <c r="CU25" s="373"/>
      <c r="CV25" s="373"/>
      <c r="CW25" s="373"/>
      <c r="CX25" s="373"/>
      <c r="CY25" s="373"/>
      <c r="CZ25" s="373"/>
      <c r="DA25" s="374"/>
      <c r="DB25" s="372"/>
      <c r="DC25" s="373"/>
      <c r="DD25" s="373"/>
      <c r="DE25" s="373"/>
      <c r="DF25" s="373"/>
      <c r="DG25" s="373"/>
      <c r="DH25" s="373"/>
      <c r="DI25" s="374"/>
    </row>
    <row r="26" spans="1:113" ht="18.75" customHeight="1" x14ac:dyDescent="0.15">
      <c r="A26" s="2"/>
      <c r="B26" s="481"/>
      <c r="C26" s="482"/>
      <c r="D26" s="483"/>
      <c r="E26" s="381" t="s">
        <v>257</v>
      </c>
      <c r="F26" s="359"/>
      <c r="G26" s="359"/>
      <c r="H26" s="359"/>
      <c r="I26" s="359"/>
      <c r="J26" s="359"/>
      <c r="K26" s="360"/>
      <c r="L26" s="382">
        <v>1</v>
      </c>
      <c r="M26" s="383"/>
      <c r="N26" s="383"/>
      <c r="O26" s="383"/>
      <c r="P26" s="403"/>
      <c r="Q26" s="382">
        <v>5690</v>
      </c>
      <c r="R26" s="383"/>
      <c r="S26" s="383"/>
      <c r="T26" s="383"/>
      <c r="U26" s="383"/>
      <c r="V26" s="403"/>
      <c r="W26" s="560"/>
      <c r="X26" s="482"/>
      <c r="Y26" s="483"/>
      <c r="Z26" s="381" t="s">
        <v>258</v>
      </c>
      <c r="AA26" s="469"/>
      <c r="AB26" s="469"/>
      <c r="AC26" s="469"/>
      <c r="AD26" s="469"/>
      <c r="AE26" s="469"/>
      <c r="AF26" s="469"/>
      <c r="AG26" s="470"/>
      <c r="AH26" s="382" t="s">
        <v>195</v>
      </c>
      <c r="AI26" s="383"/>
      <c r="AJ26" s="383"/>
      <c r="AK26" s="383"/>
      <c r="AL26" s="403"/>
      <c r="AM26" s="382" t="s">
        <v>195</v>
      </c>
      <c r="AN26" s="383"/>
      <c r="AO26" s="383"/>
      <c r="AP26" s="383"/>
      <c r="AQ26" s="383"/>
      <c r="AR26" s="403"/>
      <c r="AS26" s="382" t="s">
        <v>195</v>
      </c>
      <c r="AT26" s="383"/>
      <c r="AU26" s="383"/>
      <c r="AV26" s="383"/>
      <c r="AW26" s="383"/>
      <c r="AX26" s="384"/>
      <c r="AY26" s="369" t="s">
        <v>259</v>
      </c>
      <c r="AZ26" s="370"/>
      <c r="BA26" s="370"/>
      <c r="BB26" s="370"/>
      <c r="BC26" s="370"/>
      <c r="BD26" s="370"/>
      <c r="BE26" s="370"/>
      <c r="BF26" s="370"/>
      <c r="BG26" s="370"/>
      <c r="BH26" s="370"/>
      <c r="BI26" s="370"/>
      <c r="BJ26" s="370"/>
      <c r="BK26" s="370"/>
      <c r="BL26" s="370"/>
      <c r="BM26" s="371"/>
      <c r="BN26" s="366" t="s">
        <v>195</v>
      </c>
      <c r="BO26" s="367"/>
      <c r="BP26" s="367"/>
      <c r="BQ26" s="367"/>
      <c r="BR26" s="367"/>
      <c r="BS26" s="367"/>
      <c r="BT26" s="367"/>
      <c r="BU26" s="368"/>
      <c r="BV26" s="366" t="s">
        <v>195</v>
      </c>
      <c r="BW26" s="367"/>
      <c r="BX26" s="367"/>
      <c r="BY26" s="367"/>
      <c r="BZ26" s="367"/>
      <c r="CA26" s="367"/>
      <c r="CB26" s="367"/>
      <c r="CC26" s="368"/>
      <c r="CD26" s="21"/>
      <c r="CE26" s="543"/>
      <c r="CF26" s="543"/>
      <c r="CG26" s="543"/>
      <c r="CH26" s="543"/>
      <c r="CI26" s="543"/>
      <c r="CJ26" s="543"/>
      <c r="CK26" s="543"/>
      <c r="CL26" s="543"/>
      <c r="CM26" s="543"/>
      <c r="CN26" s="543"/>
      <c r="CO26" s="543"/>
      <c r="CP26" s="543"/>
      <c r="CQ26" s="543"/>
      <c r="CR26" s="543"/>
      <c r="CS26" s="544"/>
      <c r="CT26" s="372"/>
      <c r="CU26" s="373"/>
      <c r="CV26" s="373"/>
      <c r="CW26" s="373"/>
      <c r="CX26" s="373"/>
      <c r="CY26" s="373"/>
      <c r="CZ26" s="373"/>
      <c r="DA26" s="374"/>
      <c r="DB26" s="372"/>
      <c r="DC26" s="373"/>
      <c r="DD26" s="373"/>
      <c r="DE26" s="373"/>
      <c r="DF26" s="373"/>
      <c r="DG26" s="373"/>
      <c r="DH26" s="373"/>
      <c r="DI26" s="374"/>
    </row>
    <row r="27" spans="1:113" ht="18.75" customHeight="1" x14ac:dyDescent="0.15">
      <c r="A27" s="2"/>
      <c r="B27" s="481"/>
      <c r="C27" s="482"/>
      <c r="D27" s="483"/>
      <c r="E27" s="381" t="s">
        <v>260</v>
      </c>
      <c r="F27" s="359"/>
      <c r="G27" s="359"/>
      <c r="H27" s="359"/>
      <c r="I27" s="359"/>
      <c r="J27" s="359"/>
      <c r="K27" s="360"/>
      <c r="L27" s="382">
        <v>1</v>
      </c>
      <c r="M27" s="383"/>
      <c r="N27" s="383"/>
      <c r="O27" s="383"/>
      <c r="P27" s="403"/>
      <c r="Q27" s="382">
        <v>2820</v>
      </c>
      <c r="R27" s="383"/>
      <c r="S27" s="383"/>
      <c r="T27" s="383"/>
      <c r="U27" s="383"/>
      <c r="V27" s="403"/>
      <c r="W27" s="560"/>
      <c r="X27" s="482"/>
      <c r="Y27" s="483"/>
      <c r="Z27" s="381" t="s">
        <v>262</v>
      </c>
      <c r="AA27" s="359"/>
      <c r="AB27" s="359"/>
      <c r="AC27" s="359"/>
      <c r="AD27" s="359"/>
      <c r="AE27" s="359"/>
      <c r="AF27" s="359"/>
      <c r="AG27" s="360"/>
      <c r="AH27" s="382" t="s">
        <v>195</v>
      </c>
      <c r="AI27" s="383"/>
      <c r="AJ27" s="383"/>
      <c r="AK27" s="383"/>
      <c r="AL27" s="403"/>
      <c r="AM27" s="382" t="s">
        <v>195</v>
      </c>
      <c r="AN27" s="383"/>
      <c r="AO27" s="383"/>
      <c r="AP27" s="383"/>
      <c r="AQ27" s="383"/>
      <c r="AR27" s="403"/>
      <c r="AS27" s="382" t="s">
        <v>195</v>
      </c>
      <c r="AT27" s="383"/>
      <c r="AU27" s="383"/>
      <c r="AV27" s="383"/>
      <c r="AW27" s="383"/>
      <c r="AX27" s="384"/>
      <c r="AY27" s="416" t="s">
        <v>264</v>
      </c>
      <c r="AZ27" s="417"/>
      <c r="BA27" s="417"/>
      <c r="BB27" s="417"/>
      <c r="BC27" s="417"/>
      <c r="BD27" s="417"/>
      <c r="BE27" s="417"/>
      <c r="BF27" s="417"/>
      <c r="BG27" s="417"/>
      <c r="BH27" s="417"/>
      <c r="BI27" s="417"/>
      <c r="BJ27" s="417"/>
      <c r="BK27" s="417"/>
      <c r="BL27" s="417"/>
      <c r="BM27" s="418"/>
      <c r="BN27" s="466" t="s">
        <v>195</v>
      </c>
      <c r="BO27" s="467"/>
      <c r="BP27" s="467"/>
      <c r="BQ27" s="467"/>
      <c r="BR27" s="467"/>
      <c r="BS27" s="467"/>
      <c r="BT27" s="467"/>
      <c r="BU27" s="468"/>
      <c r="BV27" s="466" t="s">
        <v>195</v>
      </c>
      <c r="BW27" s="467"/>
      <c r="BX27" s="467"/>
      <c r="BY27" s="467"/>
      <c r="BZ27" s="467"/>
      <c r="CA27" s="467"/>
      <c r="CB27" s="467"/>
      <c r="CC27" s="468"/>
      <c r="CD27" s="17"/>
      <c r="CE27" s="543"/>
      <c r="CF27" s="543"/>
      <c r="CG27" s="543"/>
      <c r="CH27" s="543"/>
      <c r="CI27" s="543"/>
      <c r="CJ27" s="543"/>
      <c r="CK27" s="543"/>
      <c r="CL27" s="543"/>
      <c r="CM27" s="543"/>
      <c r="CN27" s="543"/>
      <c r="CO27" s="543"/>
      <c r="CP27" s="543"/>
      <c r="CQ27" s="543"/>
      <c r="CR27" s="543"/>
      <c r="CS27" s="544"/>
      <c r="CT27" s="372"/>
      <c r="CU27" s="373"/>
      <c r="CV27" s="373"/>
      <c r="CW27" s="373"/>
      <c r="CX27" s="373"/>
      <c r="CY27" s="373"/>
      <c r="CZ27" s="373"/>
      <c r="DA27" s="374"/>
      <c r="DB27" s="372"/>
      <c r="DC27" s="373"/>
      <c r="DD27" s="373"/>
      <c r="DE27" s="373"/>
      <c r="DF27" s="373"/>
      <c r="DG27" s="373"/>
      <c r="DH27" s="373"/>
      <c r="DI27" s="374"/>
    </row>
    <row r="28" spans="1:113" ht="18.75" customHeight="1" x14ac:dyDescent="0.15">
      <c r="A28" s="2"/>
      <c r="B28" s="481"/>
      <c r="C28" s="482"/>
      <c r="D28" s="483"/>
      <c r="E28" s="381" t="s">
        <v>265</v>
      </c>
      <c r="F28" s="359"/>
      <c r="G28" s="359"/>
      <c r="H28" s="359"/>
      <c r="I28" s="359"/>
      <c r="J28" s="359"/>
      <c r="K28" s="360"/>
      <c r="L28" s="382">
        <v>1</v>
      </c>
      <c r="M28" s="383"/>
      <c r="N28" s="383"/>
      <c r="O28" s="383"/>
      <c r="P28" s="403"/>
      <c r="Q28" s="382">
        <v>2280</v>
      </c>
      <c r="R28" s="383"/>
      <c r="S28" s="383"/>
      <c r="T28" s="383"/>
      <c r="U28" s="383"/>
      <c r="V28" s="403"/>
      <c r="W28" s="560"/>
      <c r="X28" s="482"/>
      <c r="Y28" s="483"/>
      <c r="Z28" s="381" t="s">
        <v>34</v>
      </c>
      <c r="AA28" s="359"/>
      <c r="AB28" s="359"/>
      <c r="AC28" s="359"/>
      <c r="AD28" s="359"/>
      <c r="AE28" s="359"/>
      <c r="AF28" s="359"/>
      <c r="AG28" s="360"/>
      <c r="AH28" s="382" t="s">
        <v>195</v>
      </c>
      <c r="AI28" s="383"/>
      <c r="AJ28" s="383"/>
      <c r="AK28" s="383"/>
      <c r="AL28" s="403"/>
      <c r="AM28" s="382" t="s">
        <v>195</v>
      </c>
      <c r="AN28" s="383"/>
      <c r="AO28" s="383"/>
      <c r="AP28" s="383"/>
      <c r="AQ28" s="383"/>
      <c r="AR28" s="403"/>
      <c r="AS28" s="382" t="s">
        <v>195</v>
      </c>
      <c r="AT28" s="383"/>
      <c r="AU28" s="383"/>
      <c r="AV28" s="383"/>
      <c r="AW28" s="383"/>
      <c r="AX28" s="384"/>
      <c r="AY28" s="564" t="s">
        <v>268</v>
      </c>
      <c r="AZ28" s="565"/>
      <c r="BA28" s="565"/>
      <c r="BB28" s="566"/>
      <c r="BC28" s="346" t="s">
        <v>103</v>
      </c>
      <c r="BD28" s="347"/>
      <c r="BE28" s="347"/>
      <c r="BF28" s="347"/>
      <c r="BG28" s="347"/>
      <c r="BH28" s="347"/>
      <c r="BI28" s="347"/>
      <c r="BJ28" s="347"/>
      <c r="BK28" s="347"/>
      <c r="BL28" s="347"/>
      <c r="BM28" s="348"/>
      <c r="BN28" s="349">
        <v>730013</v>
      </c>
      <c r="BO28" s="350"/>
      <c r="BP28" s="350"/>
      <c r="BQ28" s="350"/>
      <c r="BR28" s="350"/>
      <c r="BS28" s="350"/>
      <c r="BT28" s="350"/>
      <c r="BU28" s="351"/>
      <c r="BV28" s="349">
        <v>729687</v>
      </c>
      <c r="BW28" s="350"/>
      <c r="BX28" s="350"/>
      <c r="BY28" s="350"/>
      <c r="BZ28" s="350"/>
      <c r="CA28" s="350"/>
      <c r="CB28" s="350"/>
      <c r="CC28" s="351"/>
      <c r="CD28" s="21"/>
      <c r="CE28" s="543"/>
      <c r="CF28" s="543"/>
      <c r="CG28" s="543"/>
      <c r="CH28" s="543"/>
      <c r="CI28" s="543"/>
      <c r="CJ28" s="543"/>
      <c r="CK28" s="543"/>
      <c r="CL28" s="543"/>
      <c r="CM28" s="543"/>
      <c r="CN28" s="543"/>
      <c r="CO28" s="543"/>
      <c r="CP28" s="543"/>
      <c r="CQ28" s="543"/>
      <c r="CR28" s="543"/>
      <c r="CS28" s="544"/>
      <c r="CT28" s="372"/>
      <c r="CU28" s="373"/>
      <c r="CV28" s="373"/>
      <c r="CW28" s="373"/>
      <c r="CX28" s="373"/>
      <c r="CY28" s="373"/>
      <c r="CZ28" s="373"/>
      <c r="DA28" s="374"/>
      <c r="DB28" s="372"/>
      <c r="DC28" s="373"/>
      <c r="DD28" s="373"/>
      <c r="DE28" s="373"/>
      <c r="DF28" s="373"/>
      <c r="DG28" s="373"/>
      <c r="DH28" s="373"/>
      <c r="DI28" s="374"/>
    </row>
    <row r="29" spans="1:113" ht="18.75" customHeight="1" x14ac:dyDescent="0.15">
      <c r="A29" s="2"/>
      <c r="B29" s="481"/>
      <c r="C29" s="482"/>
      <c r="D29" s="483"/>
      <c r="E29" s="381" t="s">
        <v>269</v>
      </c>
      <c r="F29" s="359"/>
      <c r="G29" s="359"/>
      <c r="H29" s="359"/>
      <c r="I29" s="359"/>
      <c r="J29" s="359"/>
      <c r="K29" s="360"/>
      <c r="L29" s="382">
        <v>6</v>
      </c>
      <c r="M29" s="383"/>
      <c r="N29" s="383"/>
      <c r="O29" s="383"/>
      <c r="P29" s="403"/>
      <c r="Q29" s="382">
        <v>1870</v>
      </c>
      <c r="R29" s="383"/>
      <c r="S29" s="383"/>
      <c r="T29" s="383"/>
      <c r="U29" s="383"/>
      <c r="V29" s="403"/>
      <c r="W29" s="561"/>
      <c r="X29" s="562"/>
      <c r="Y29" s="563"/>
      <c r="Z29" s="381" t="s">
        <v>271</v>
      </c>
      <c r="AA29" s="359"/>
      <c r="AB29" s="359"/>
      <c r="AC29" s="359"/>
      <c r="AD29" s="359"/>
      <c r="AE29" s="359"/>
      <c r="AF29" s="359"/>
      <c r="AG29" s="360"/>
      <c r="AH29" s="382">
        <v>67</v>
      </c>
      <c r="AI29" s="383"/>
      <c r="AJ29" s="383"/>
      <c r="AK29" s="383"/>
      <c r="AL29" s="403"/>
      <c r="AM29" s="382">
        <v>199258</v>
      </c>
      <c r="AN29" s="383"/>
      <c r="AO29" s="383"/>
      <c r="AP29" s="383"/>
      <c r="AQ29" s="383"/>
      <c r="AR29" s="403"/>
      <c r="AS29" s="382">
        <v>2974</v>
      </c>
      <c r="AT29" s="383"/>
      <c r="AU29" s="383"/>
      <c r="AV29" s="383"/>
      <c r="AW29" s="383"/>
      <c r="AX29" s="384"/>
      <c r="AY29" s="567"/>
      <c r="AZ29" s="568"/>
      <c r="BA29" s="568"/>
      <c r="BB29" s="569"/>
      <c r="BC29" s="363" t="s">
        <v>272</v>
      </c>
      <c r="BD29" s="364"/>
      <c r="BE29" s="364"/>
      <c r="BF29" s="364"/>
      <c r="BG29" s="364"/>
      <c r="BH29" s="364"/>
      <c r="BI29" s="364"/>
      <c r="BJ29" s="364"/>
      <c r="BK29" s="364"/>
      <c r="BL29" s="364"/>
      <c r="BM29" s="365"/>
      <c r="BN29" s="366">
        <v>721991</v>
      </c>
      <c r="BO29" s="367"/>
      <c r="BP29" s="367"/>
      <c r="BQ29" s="367"/>
      <c r="BR29" s="367"/>
      <c r="BS29" s="367"/>
      <c r="BT29" s="367"/>
      <c r="BU29" s="368"/>
      <c r="BV29" s="366">
        <v>564594</v>
      </c>
      <c r="BW29" s="367"/>
      <c r="BX29" s="367"/>
      <c r="BY29" s="367"/>
      <c r="BZ29" s="367"/>
      <c r="CA29" s="367"/>
      <c r="CB29" s="367"/>
      <c r="CC29" s="368"/>
      <c r="CD29" s="17"/>
      <c r="CE29" s="543"/>
      <c r="CF29" s="543"/>
      <c r="CG29" s="543"/>
      <c r="CH29" s="543"/>
      <c r="CI29" s="543"/>
      <c r="CJ29" s="543"/>
      <c r="CK29" s="543"/>
      <c r="CL29" s="543"/>
      <c r="CM29" s="543"/>
      <c r="CN29" s="543"/>
      <c r="CO29" s="543"/>
      <c r="CP29" s="543"/>
      <c r="CQ29" s="543"/>
      <c r="CR29" s="543"/>
      <c r="CS29" s="544"/>
      <c r="CT29" s="372"/>
      <c r="CU29" s="373"/>
      <c r="CV29" s="373"/>
      <c r="CW29" s="373"/>
      <c r="CX29" s="373"/>
      <c r="CY29" s="373"/>
      <c r="CZ29" s="373"/>
      <c r="DA29" s="374"/>
      <c r="DB29" s="372"/>
      <c r="DC29" s="373"/>
      <c r="DD29" s="373"/>
      <c r="DE29" s="373"/>
      <c r="DF29" s="373"/>
      <c r="DG29" s="373"/>
      <c r="DH29" s="373"/>
      <c r="DI29" s="374"/>
    </row>
    <row r="30" spans="1:113" ht="18.75" customHeight="1" x14ac:dyDescent="0.15">
      <c r="A30" s="2"/>
      <c r="B30" s="484"/>
      <c r="C30" s="485"/>
      <c r="D30" s="486"/>
      <c r="E30" s="385"/>
      <c r="F30" s="386"/>
      <c r="G30" s="386"/>
      <c r="H30" s="386"/>
      <c r="I30" s="386"/>
      <c r="J30" s="386"/>
      <c r="K30" s="387"/>
      <c r="L30" s="471"/>
      <c r="M30" s="472"/>
      <c r="N30" s="472"/>
      <c r="O30" s="472"/>
      <c r="P30" s="473"/>
      <c r="Q30" s="471"/>
      <c r="R30" s="472"/>
      <c r="S30" s="472"/>
      <c r="T30" s="472"/>
      <c r="U30" s="472"/>
      <c r="V30" s="473"/>
      <c r="W30" s="474" t="s">
        <v>274</v>
      </c>
      <c r="X30" s="475"/>
      <c r="Y30" s="475"/>
      <c r="Z30" s="475"/>
      <c r="AA30" s="475"/>
      <c r="AB30" s="475"/>
      <c r="AC30" s="475"/>
      <c r="AD30" s="475"/>
      <c r="AE30" s="475"/>
      <c r="AF30" s="475"/>
      <c r="AG30" s="476"/>
      <c r="AH30" s="443">
        <v>98</v>
      </c>
      <c r="AI30" s="444"/>
      <c r="AJ30" s="444"/>
      <c r="AK30" s="444"/>
      <c r="AL30" s="444"/>
      <c r="AM30" s="444"/>
      <c r="AN30" s="444"/>
      <c r="AO30" s="444"/>
      <c r="AP30" s="444"/>
      <c r="AQ30" s="444"/>
      <c r="AR30" s="444"/>
      <c r="AS30" s="444"/>
      <c r="AT30" s="444"/>
      <c r="AU30" s="444"/>
      <c r="AV30" s="444"/>
      <c r="AW30" s="444"/>
      <c r="AX30" s="446"/>
      <c r="AY30" s="570"/>
      <c r="AZ30" s="571"/>
      <c r="BA30" s="571"/>
      <c r="BB30" s="572"/>
      <c r="BC30" s="463" t="s">
        <v>68</v>
      </c>
      <c r="BD30" s="464"/>
      <c r="BE30" s="464"/>
      <c r="BF30" s="464"/>
      <c r="BG30" s="464"/>
      <c r="BH30" s="464"/>
      <c r="BI30" s="464"/>
      <c r="BJ30" s="464"/>
      <c r="BK30" s="464"/>
      <c r="BL30" s="464"/>
      <c r="BM30" s="465"/>
      <c r="BN30" s="466">
        <v>3124559</v>
      </c>
      <c r="BO30" s="467"/>
      <c r="BP30" s="467"/>
      <c r="BQ30" s="467"/>
      <c r="BR30" s="467"/>
      <c r="BS30" s="467"/>
      <c r="BT30" s="467"/>
      <c r="BU30" s="468"/>
      <c r="BV30" s="466">
        <v>2571586</v>
      </c>
      <c r="BW30" s="467"/>
      <c r="BX30" s="467"/>
      <c r="BY30" s="467"/>
      <c r="BZ30" s="467"/>
      <c r="CA30" s="467"/>
      <c r="CB30" s="467"/>
      <c r="CC30" s="46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7" t="s">
        <v>180</v>
      </c>
      <c r="D32" s="477"/>
      <c r="E32" s="477"/>
      <c r="F32" s="477"/>
      <c r="G32" s="477"/>
      <c r="H32" s="477"/>
      <c r="I32" s="477"/>
      <c r="J32" s="477"/>
      <c r="K32" s="477"/>
      <c r="L32" s="477"/>
      <c r="M32" s="477"/>
      <c r="N32" s="477"/>
      <c r="O32" s="477"/>
      <c r="P32" s="477"/>
      <c r="Q32" s="477"/>
      <c r="R32" s="477"/>
      <c r="S32" s="477"/>
      <c r="U32" s="370" t="s">
        <v>92</v>
      </c>
      <c r="V32" s="370"/>
      <c r="W32" s="370"/>
      <c r="X32" s="370"/>
      <c r="Y32" s="370"/>
      <c r="Z32" s="370"/>
      <c r="AA32" s="370"/>
      <c r="AB32" s="370"/>
      <c r="AC32" s="370"/>
      <c r="AD32" s="370"/>
      <c r="AE32" s="370"/>
      <c r="AF32" s="370"/>
      <c r="AG32" s="370"/>
      <c r="AH32" s="370"/>
      <c r="AI32" s="370"/>
      <c r="AJ32" s="370"/>
      <c r="AK32" s="370"/>
      <c r="AM32" s="370" t="s">
        <v>276</v>
      </c>
      <c r="AN32" s="370"/>
      <c r="AO32" s="370"/>
      <c r="AP32" s="370"/>
      <c r="AQ32" s="370"/>
      <c r="AR32" s="370"/>
      <c r="AS32" s="370"/>
      <c r="AT32" s="370"/>
      <c r="AU32" s="370"/>
      <c r="AV32" s="370"/>
      <c r="AW32" s="370"/>
      <c r="AX32" s="370"/>
      <c r="AY32" s="370"/>
      <c r="AZ32" s="370"/>
      <c r="BA32" s="370"/>
      <c r="BB32" s="370"/>
      <c r="BC32" s="370"/>
      <c r="BE32" s="370" t="s">
        <v>277</v>
      </c>
      <c r="BF32" s="370"/>
      <c r="BG32" s="370"/>
      <c r="BH32" s="370"/>
      <c r="BI32" s="370"/>
      <c r="BJ32" s="370"/>
      <c r="BK32" s="370"/>
      <c r="BL32" s="370"/>
      <c r="BM32" s="370"/>
      <c r="BN32" s="370"/>
      <c r="BO32" s="370"/>
      <c r="BP32" s="370"/>
      <c r="BQ32" s="370"/>
      <c r="BR32" s="370"/>
      <c r="BS32" s="370"/>
      <c r="BT32" s="370"/>
      <c r="BU32" s="370"/>
      <c r="BW32" s="370" t="s">
        <v>279</v>
      </c>
      <c r="BX32" s="370"/>
      <c r="BY32" s="370"/>
      <c r="BZ32" s="370"/>
      <c r="CA32" s="370"/>
      <c r="CB32" s="370"/>
      <c r="CC32" s="370"/>
      <c r="CD32" s="370"/>
      <c r="CE32" s="370"/>
      <c r="CF32" s="370"/>
      <c r="CG32" s="370"/>
      <c r="CH32" s="370"/>
      <c r="CI32" s="370"/>
      <c r="CJ32" s="370"/>
      <c r="CK32" s="370"/>
      <c r="CL32" s="370"/>
      <c r="CM32" s="370"/>
      <c r="CO32" s="370" t="s">
        <v>280</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15">
      <c r="A33" s="2"/>
      <c r="B33" s="5"/>
      <c r="C33" s="487" t="s">
        <v>57</v>
      </c>
      <c r="D33" s="487"/>
      <c r="E33" s="488" t="s">
        <v>282</v>
      </c>
      <c r="F33" s="488"/>
      <c r="G33" s="488"/>
      <c r="H33" s="488"/>
      <c r="I33" s="488"/>
      <c r="J33" s="488"/>
      <c r="K33" s="488"/>
      <c r="L33" s="488"/>
      <c r="M33" s="488"/>
      <c r="N33" s="488"/>
      <c r="O33" s="488"/>
      <c r="P33" s="488"/>
      <c r="Q33" s="488"/>
      <c r="R33" s="488"/>
      <c r="S33" s="488"/>
      <c r="T33" s="12"/>
      <c r="U33" s="487" t="s">
        <v>57</v>
      </c>
      <c r="V33" s="487"/>
      <c r="W33" s="488" t="s">
        <v>282</v>
      </c>
      <c r="X33" s="488"/>
      <c r="Y33" s="488"/>
      <c r="Z33" s="488"/>
      <c r="AA33" s="488"/>
      <c r="AB33" s="488"/>
      <c r="AC33" s="488"/>
      <c r="AD33" s="488"/>
      <c r="AE33" s="488"/>
      <c r="AF33" s="488"/>
      <c r="AG33" s="488"/>
      <c r="AH33" s="488"/>
      <c r="AI33" s="488"/>
      <c r="AJ33" s="488"/>
      <c r="AK33" s="488"/>
      <c r="AL33" s="12"/>
      <c r="AM33" s="487" t="s">
        <v>57</v>
      </c>
      <c r="AN33" s="487"/>
      <c r="AO33" s="488" t="s">
        <v>282</v>
      </c>
      <c r="AP33" s="488"/>
      <c r="AQ33" s="488"/>
      <c r="AR33" s="488"/>
      <c r="AS33" s="488"/>
      <c r="AT33" s="488"/>
      <c r="AU33" s="488"/>
      <c r="AV33" s="488"/>
      <c r="AW33" s="488"/>
      <c r="AX33" s="488"/>
      <c r="AY33" s="488"/>
      <c r="AZ33" s="488"/>
      <c r="BA33" s="488"/>
      <c r="BB33" s="488"/>
      <c r="BC33" s="488"/>
      <c r="BD33" s="8"/>
      <c r="BE33" s="488" t="s">
        <v>284</v>
      </c>
      <c r="BF33" s="488"/>
      <c r="BG33" s="488" t="s">
        <v>161</v>
      </c>
      <c r="BH33" s="488"/>
      <c r="BI33" s="488"/>
      <c r="BJ33" s="488"/>
      <c r="BK33" s="488"/>
      <c r="BL33" s="488"/>
      <c r="BM33" s="488"/>
      <c r="BN33" s="488"/>
      <c r="BO33" s="488"/>
      <c r="BP33" s="488"/>
      <c r="BQ33" s="488"/>
      <c r="BR33" s="488"/>
      <c r="BS33" s="488"/>
      <c r="BT33" s="488"/>
      <c r="BU33" s="488"/>
      <c r="BV33" s="8"/>
      <c r="BW33" s="487" t="s">
        <v>284</v>
      </c>
      <c r="BX33" s="487"/>
      <c r="BY33" s="488" t="s">
        <v>113</v>
      </c>
      <c r="BZ33" s="488"/>
      <c r="CA33" s="488"/>
      <c r="CB33" s="488"/>
      <c r="CC33" s="488"/>
      <c r="CD33" s="488"/>
      <c r="CE33" s="488"/>
      <c r="CF33" s="488"/>
      <c r="CG33" s="488"/>
      <c r="CH33" s="488"/>
      <c r="CI33" s="488"/>
      <c r="CJ33" s="488"/>
      <c r="CK33" s="488"/>
      <c r="CL33" s="488"/>
      <c r="CM33" s="488"/>
      <c r="CN33" s="12"/>
      <c r="CO33" s="487" t="s">
        <v>57</v>
      </c>
      <c r="CP33" s="487"/>
      <c r="CQ33" s="488" t="s">
        <v>287</v>
      </c>
      <c r="CR33" s="488"/>
      <c r="CS33" s="488"/>
      <c r="CT33" s="488"/>
      <c r="CU33" s="488"/>
      <c r="CV33" s="488"/>
      <c r="CW33" s="488"/>
      <c r="CX33" s="488"/>
      <c r="CY33" s="488"/>
      <c r="CZ33" s="488"/>
      <c r="DA33" s="488"/>
      <c r="DB33" s="488"/>
      <c r="DC33" s="488"/>
      <c r="DD33" s="488"/>
      <c r="DE33" s="488"/>
      <c r="DF33" s="12"/>
      <c r="DG33" s="489" t="s">
        <v>79</v>
      </c>
      <c r="DH33" s="489"/>
      <c r="DI33" s="19"/>
    </row>
    <row r="34" spans="1:113" ht="32.25" customHeight="1" x14ac:dyDescent="0.15">
      <c r="A34" s="2"/>
      <c r="B34" s="5"/>
      <c r="C34" s="490">
        <f>IF(E34="","",1)</f>
        <v>1</v>
      </c>
      <c r="D34" s="490"/>
      <c r="E34" s="491" t="str">
        <f>IF('各会計、関係団体の財政状況及び健全化判断比率'!B7="","",'各会計、関係団体の財政状況及び健全化判断比率'!B7)</f>
        <v>一般会計</v>
      </c>
      <c r="F34" s="491"/>
      <c r="G34" s="491"/>
      <c r="H34" s="491"/>
      <c r="I34" s="491"/>
      <c r="J34" s="491"/>
      <c r="K34" s="491"/>
      <c r="L34" s="491"/>
      <c r="M34" s="491"/>
      <c r="N34" s="491"/>
      <c r="O34" s="491"/>
      <c r="P34" s="491"/>
      <c r="Q34" s="491"/>
      <c r="R34" s="491"/>
      <c r="S34" s="491"/>
      <c r="T34" s="2"/>
      <c r="U34" s="490">
        <f>IF(W34="","",MAX(C34:D43)+1)</f>
        <v>2</v>
      </c>
      <c r="V34" s="490"/>
      <c r="W34" s="491" t="str">
        <f>IF('各会計、関係団体の財政状況及び健全化判断比率'!B28="","",'各会計、関係団体の財政状況及び健全化判断比率'!B28)</f>
        <v>国民健康保険事業特別会計</v>
      </c>
      <c r="X34" s="491"/>
      <c r="Y34" s="491"/>
      <c r="Z34" s="491"/>
      <c r="AA34" s="491"/>
      <c r="AB34" s="491"/>
      <c r="AC34" s="491"/>
      <c r="AD34" s="491"/>
      <c r="AE34" s="491"/>
      <c r="AF34" s="491"/>
      <c r="AG34" s="491"/>
      <c r="AH34" s="491"/>
      <c r="AI34" s="491"/>
      <c r="AJ34" s="491"/>
      <c r="AK34" s="491"/>
      <c r="AL34" s="2"/>
      <c r="AM34" s="490">
        <f>IF(AO34="","",MAX(C34:D43,U34:V43)+1)</f>
        <v>5</v>
      </c>
      <c r="AN34" s="490"/>
      <c r="AO34" s="491" t="str">
        <f>IF('各会計、関係団体の財政状況及び健全化判断比率'!B31="","",'各会計、関係団体の財政状況及び健全化判断比率'!B31)</f>
        <v>国民健康保険月形町立病院事業会計</v>
      </c>
      <c r="AP34" s="491"/>
      <c r="AQ34" s="491"/>
      <c r="AR34" s="491"/>
      <c r="AS34" s="491"/>
      <c r="AT34" s="491"/>
      <c r="AU34" s="491"/>
      <c r="AV34" s="491"/>
      <c r="AW34" s="491"/>
      <c r="AX34" s="491"/>
      <c r="AY34" s="491"/>
      <c r="AZ34" s="491"/>
      <c r="BA34" s="491"/>
      <c r="BB34" s="491"/>
      <c r="BC34" s="491"/>
      <c r="BD34" s="2"/>
      <c r="BE34" s="490" t="str">
        <f>IF(BG34="","",MAX(C34:D43,U34:V43,AM34:AN43)+1)</f>
        <v/>
      </c>
      <c r="BF34" s="490"/>
      <c r="BG34" s="491"/>
      <c r="BH34" s="491"/>
      <c r="BI34" s="491"/>
      <c r="BJ34" s="491"/>
      <c r="BK34" s="491"/>
      <c r="BL34" s="491"/>
      <c r="BM34" s="491"/>
      <c r="BN34" s="491"/>
      <c r="BO34" s="491"/>
      <c r="BP34" s="491"/>
      <c r="BQ34" s="491"/>
      <c r="BR34" s="491"/>
      <c r="BS34" s="491"/>
      <c r="BT34" s="491"/>
      <c r="BU34" s="491"/>
      <c r="BV34" s="2"/>
      <c r="BW34" s="490">
        <f>IF(BY34="","",MAX(C34:D43,U34:V43,AM34:AN43,BE34:BF43)+1)</f>
        <v>7</v>
      </c>
      <c r="BX34" s="490"/>
      <c r="BY34" s="491" t="str">
        <f>IF('各会計、関係団体の財政状況及び健全化判断比率'!B68="","",'各会計、関係団体の財政状況及び健全化判断比率'!B68)</f>
        <v>月新水道企業団</v>
      </c>
      <c r="BZ34" s="491"/>
      <c r="CA34" s="491"/>
      <c r="CB34" s="491"/>
      <c r="CC34" s="491"/>
      <c r="CD34" s="491"/>
      <c r="CE34" s="491"/>
      <c r="CF34" s="491"/>
      <c r="CG34" s="491"/>
      <c r="CH34" s="491"/>
      <c r="CI34" s="491"/>
      <c r="CJ34" s="491"/>
      <c r="CK34" s="491"/>
      <c r="CL34" s="491"/>
      <c r="CM34" s="491"/>
      <c r="CN34" s="2"/>
      <c r="CO34" s="490">
        <f>IF(CQ34="","",MAX(C34:D43,U34:V43,AM34:AN43,BE34:BF43,BW34:BX43)+1)</f>
        <v>11</v>
      </c>
      <c r="CP34" s="490"/>
      <c r="CQ34" s="491" t="str">
        <f>IF('各会計、関係団体の財政状況及び健全化判断比率'!BS7="","",'各会計、関係団体の財政状況及び健全化判断比率'!BS7)</f>
        <v>㈱月形町振興公社</v>
      </c>
      <c r="CR34" s="491"/>
      <c r="CS34" s="491"/>
      <c r="CT34" s="491"/>
      <c r="CU34" s="491"/>
      <c r="CV34" s="491"/>
      <c r="CW34" s="491"/>
      <c r="CX34" s="491"/>
      <c r="CY34" s="491"/>
      <c r="CZ34" s="491"/>
      <c r="DA34" s="491"/>
      <c r="DB34" s="491"/>
      <c r="DC34" s="491"/>
      <c r="DD34" s="491"/>
      <c r="DE34" s="491"/>
      <c r="DG34" s="492" t="str">
        <f>IF('各会計、関係団体の財政状況及び健全化判断比率'!BR7="","",'各会計、関係団体の財政状況及び健全化判断比率'!BR7)</f>
        <v/>
      </c>
      <c r="DH34" s="492"/>
      <c r="DI34" s="19"/>
    </row>
    <row r="35" spans="1:113" ht="32.25" customHeight="1" x14ac:dyDescent="0.15">
      <c r="A35" s="2"/>
      <c r="B35" s="5"/>
      <c r="C35" s="490" t="str">
        <f t="shared" ref="C35:C43" si="0">IF(E35="","",C34+1)</f>
        <v/>
      </c>
      <c r="D35" s="490"/>
      <c r="E35" s="491" t="str">
        <f>IF('各会計、関係団体の財政状況及び健全化判断比率'!B8="","",'各会計、関係団体の財政状況及び健全化判断比率'!B8)</f>
        <v/>
      </c>
      <c r="F35" s="491"/>
      <c r="G35" s="491"/>
      <c r="H35" s="491"/>
      <c r="I35" s="491"/>
      <c r="J35" s="491"/>
      <c r="K35" s="491"/>
      <c r="L35" s="491"/>
      <c r="M35" s="491"/>
      <c r="N35" s="491"/>
      <c r="O35" s="491"/>
      <c r="P35" s="491"/>
      <c r="Q35" s="491"/>
      <c r="R35" s="491"/>
      <c r="S35" s="491"/>
      <c r="T35" s="2"/>
      <c r="U35" s="490">
        <f t="shared" ref="U35:U43" si="1">IF(W35="","",U34+1)</f>
        <v>3</v>
      </c>
      <c r="V35" s="490"/>
      <c r="W35" s="491" t="str">
        <f>IF('各会計、関係団体の財政状況及び健全化判断比率'!B29="","",'各会計、関係団体の財政状況及び健全化判断比率'!B29)</f>
        <v>介護保険事業特別会計</v>
      </c>
      <c r="X35" s="491"/>
      <c r="Y35" s="491"/>
      <c r="Z35" s="491"/>
      <c r="AA35" s="491"/>
      <c r="AB35" s="491"/>
      <c r="AC35" s="491"/>
      <c r="AD35" s="491"/>
      <c r="AE35" s="491"/>
      <c r="AF35" s="491"/>
      <c r="AG35" s="491"/>
      <c r="AH35" s="491"/>
      <c r="AI35" s="491"/>
      <c r="AJ35" s="491"/>
      <c r="AK35" s="491"/>
      <c r="AL35" s="2"/>
      <c r="AM35" s="490">
        <f t="shared" ref="AM35:AM43" si="2">IF(AO35="","",AM34+1)</f>
        <v>6</v>
      </c>
      <c r="AN35" s="490"/>
      <c r="AO35" s="491" t="str">
        <f>IF('各会計、関係団体の財政状況及び健全化判断比率'!B32="","",'各会計、関係団体の財政状況及び健全化判断比率'!B32)</f>
        <v>農業集落排水事業会計</v>
      </c>
      <c r="AP35" s="491"/>
      <c r="AQ35" s="491"/>
      <c r="AR35" s="491"/>
      <c r="AS35" s="491"/>
      <c r="AT35" s="491"/>
      <c r="AU35" s="491"/>
      <c r="AV35" s="491"/>
      <c r="AW35" s="491"/>
      <c r="AX35" s="491"/>
      <c r="AY35" s="491"/>
      <c r="AZ35" s="491"/>
      <c r="BA35" s="491"/>
      <c r="BB35" s="491"/>
      <c r="BC35" s="491"/>
      <c r="BD35" s="2"/>
      <c r="BE35" s="490" t="str">
        <f t="shared" ref="BE35:BE43" si="3">IF(BG35="","",BE34+1)</f>
        <v/>
      </c>
      <c r="BF35" s="490"/>
      <c r="BG35" s="491"/>
      <c r="BH35" s="491"/>
      <c r="BI35" s="491"/>
      <c r="BJ35" s="491"/>
      <c r="BK35" s="491"/>
      <c r="BL35" s="491"/>
      <c r="BM35" s="491"/>
      <c r="BN35" s="491"/>
      <c r="BO35" s="491"/>
      <c r="BP35" s="491"/>
      <c r="BQ35" s="491"/>
      <c r="BR35" s="491"/>
      <c r="BS35" s="491"/>
      <c r="BT35" s="491"/>
      <c r="BU35" s="491"/>
      <c r="BV35" s="2"/>
      <c r="BW35" s="490">
        <f t="shared" ref="BW35:BW43" si="4">IF(BY35="","",BW34+1)</f>
        <v>8</v>
      </c>
      <c r="BX35" s="490"/>
      <c r="BY35" s="491" t="str">
        <f>IF('各会計、関係団体の財政状況及び健全化判断比率'!B69="","",'各会計、関係団体の財政状況及び健全化判断比率'!B69)</f>
        <v>岩見沢地区消防事務組合</v>
      </c>
      <c r="BZ35" s="491"/>
      <c r="CA35" s="491"/>
      <c r="CB35" s="491"/>
      <c r="CC35" s="491"/>
      <c r="CD35" s="491"/>
      <c r="CE35" s="491"/>
      <c r="CF35" s="491"/>
      <c r="CG35" s="491"/>
      <c r="CH35" s="491"/>
      <c r="CI35" s="491"/>
      <c r="CJ35" s="491"/>
      <c r="CK35" s="491"/>
      <c r="CL35" s="491"/>
      <c r="CM35" s="491"/>
      <c r="CN35" s="2"/>
      <c r="CO35" s="490" t="str">
        <f t="shared" ref="CO35:CO43" si="5">IF(CQ35="","",CO34+1)</f>
        <v/>
      </c>
      <c r="CP35" s="490"/>
      <c r="CQ35" s="491" t="str">
        <f>IF('各会計、関係団体の財政状況及び健全化判断比率'!BS8="","",'各会計、関係団体の財政状況及び健全化判断比率'!BS8)</f>
        <v/>
      </c>
      <c r="CR35" s="491"/>
      <c r="CS35" s="491"/>
      <c r="CT35" s="491"/>
      <c r="CU35" s="491"/>
      <c r="CV35" s="491"/>
      <c r="CW35" s="491"/>
      <c r="CX35" s="491"/>
      <c r="CY35" s="491"/>
      <c r="CZ35" s="491"/>
      <c r="DA35" s="491"/>
      <c r="DB35" s="491"/>
      <c r="DC35" s="491"/>
      <c r="DD35" s="491"/>
      <c r="DE35" s="491"/>
      <c r="DG35" s="492" t="str">
        <f>IF('各会計、関係団体の財政状況及び健全化判断比率'!BR8="","",'各会計、関係団体の財政状況及び健全化判断比率'!BR8)</f>
        <v/>
      </c>
      <c r="DH35" s="492"/>
      <c r="DI35" s="19"/>
    </row>
    <row r="36" spans="1:113" ht="32.25" customHeight="1" x14ac:dyDescent="0.15">
      <c r="A36" s="2"/>
      <c r="B36" s="5"/>
      <c r="C36" s="490" t="str">
        <f t="shared" si="0"/>
        <v/>
      </c>
      <c r="D36" s="490"/>
      <c r="E36" s="491" t="str">
        <f>IF('各会計、関係団体の財政状況及び健全化判断比率'!B9="","",'各会計、関係団体の財政状況及び健全化判断比率'!B9)</f>
        <v/>
      </c>
      <c r="F36" s="491"/>
      <c r="G36" s="491"/>
      <c r="H36" s="491"/>
      <c r="I36" s="491"/>
      <c r="J36" s="491"/>
      <c r="K36" s="491"/>
      <c r="L36" s="491"/>
      <c r="M36" s="491"/>
      <c r="N36" s="491"/>
      <c r="O36" s="491"/>
      <c r="P36" s="491"/>
      <c r="Q36" s="491"/>
      <c r="R36" s="491"/>
      <c r="S36" s="491"/>
      <c r="T36" s="2"/>
      <c r="U36" s="490">
        <f t="shared" si="1"/>
        <v>4</v>
      </c>
      <c r="V36" s="490"/>
      <c r="W36" s="491" t="str">
        <f>IF('各会計、関係団体の財政状況及び健全化判断比率'!B30="","",'各会計、関係団体の財政状況及び健全化判断比率'!B30)</f>
        <v>後期高齢者医療特別会計</v>
      </c>
      <c r="X36" s="491"/>
      <c r="Y36" s="491"/>
      <c r="Z36" s="491"/>
      <c r="AA36" s="491"/>
      <c r="AB36" s="491"/>
      <c r="AC36" s="491"/>
      <c r="AD36" s="491"/>
      <c r="AE36" s="491"/>
      <c r="AF36" s="491"/>
      <c r="AG36" s="491"/>
      <c r="AH36" s="491"/>
      <c r="AI36" s="491"/>
      <c r="AJ36" s="491"/>
      <c r="AK36" s="491"/>
      <c r="AL36" s="2"/>
      <c r="AM36" s="490" t="str">
        <f t="shared" si="2"/>
        <v/>
      </c>
      <c r="AN36" s="490"/>
      <c r="AO36" s="491"/>
      <c r="AP36" s="491"/>
      <c r="AQ36" s="491"/>
      <c r="AR36" s="491"/>
      <c r="AS36" s="491"/>
      <c r="AT36" s="491"/>
      <c r="AU36" s="491"/>
      <c r="AV36" s="491"/>
      <c r="AW36" s="491"/>
      <c r="AX36" s="491"/>
      <c r="AY36" s="491"/>
      <c r="AZ36" s="491"/>
      <c r="BA36" s="491"/>
      <c r="BB36" s="491"/>
      <c r="BC36" s="491"/>
      <c r="BD36" s="2"/>
      <c r="BE36" s="490" t="str">
        <f t="shared" si="3"/>
        <v/>
      </c>
      <c r="BF36" s="490"/>
      <c r="BG36" s="491"/>
      <c r="BH36" s="491"/>
      <c r="BI36" s="491"/>
      <c r="BJ36" s="491"/>
      <c r="BK36" s="491"/>
      <c r="BL36" s="491"/>
      <c r="BM36" s="491"/>
      <c r="BN36" s="491"/>
      <c r="BO36" s="491"/>
      <c r="BP36" s="491"/>
      <c r="BQ36" s="491"/>
      <c r="BR36" s="491"/>
      <c r="BS36" s="491"/>
      <c r="BT36" s="491"/>
      <c r="BU36" s="491"/>
      <c r="BV36" s="2"/>
      <c r="BW36" s="490">
        <f t="shared" si="4"/>
        <v>9</v>
      </c>
      <c r="BX36" s="490"/>
      <c r="BY36" s="491" t="str">
        <f>IF('各会計、関係団体の財政状況及び健全化判断比率'!B70="","",'各会計、関係団体の財政状況及び健全化判断比率'!B70)</f>
        <v>南空知ふるさと市町村圏組合</v>
      </c>
      <c r="BZ36" s="491"/>
      <c r="CA36" s="491"/>
      <c r="CB36" s="491"/>
      <c r="CC36" s="491"/>
      <c r="CD36" s="491"/>
      <c r="CE36" s="491"/>
      <c r="CF36" s="491"/>
      <c r="CG36" s="491"/>
      <c r="CH36" s="491"/>
      <c r="CI36" s="491"/>
      <c r="CJ36" s="491"/>
      <c r="CK36" s="491"/>
      <c r="CL36" s="491"/>
      <c r="CM36" s="491"/>
      <c r="CN36" s="2"/>
      <c r="CO36" s="490" t="str">
        <f t="shared" si="5"/>
        <v/>
      </c>
      <c r="CP36" s="490"/>
      <c r="CQ36" s="491" t="str">
        <f>IF('各会計、関係団体の財政状況及び健全化判断比率'!BS9="","",'各会計、関係団体の財政状況及び健全化判断比率'!BS9)</f>
        <v/>
      </c>
      <c r="CR36" s="491"/>
      <c r="CS36" s="491"/>
      <c r="CT36" s="491"/>
      <c r="CU36" s="491"/>
      <c r="CV36" s="491"/>
      <c r="CW36" s="491"/>
      <c r="CX36" s="491"/>
      <c r="CY36" s="491"/>
      <c r="CZ36" s="491"/>
      <c r="DA36" s="491"/>
      <c r="DB36" s="491"/>
      <c r="DC36" s="491"/>
      <c r="DD36" s="491"/>
      <c r="DE36" s="491"/>
      <c r="DG36" s="492" t="str">
        <f>IF('各会計、関係団体の財政状況及び健全化判断比率'!BR9="","",'各会計、関係団体の財政状況及び健全化判断比率'!BR9)</f>
        <v/>
      </c>
      <c r="DH36" s="492"/>
      <c r="DI36" s="19"/>
    </row>
    <row r="37" spans="1:113" ht="32.25" customHeight="1" x14ac:dyDescent="0.15">
      <c r="A37" s="2"/>
      <c r="B37" s="5"/>
      <c r="C37" s="490" t="str">
        <f t="shared" si="0"/>
        <v/>
      </c>
      <c r="D37" s="490"/>
      <c r="E37" s="491" t="str">
        <f>IF('各会計、関係団体の財政状況及び健全化判断比率'!B10="","",'各会計、関係団体の財政状況及び健全化判断比率'!B10)</f>
        <v/>
      </c>
      <c r="F37" s="491"/>
      <c r="G37" s="491"/>
      <c r="H37" s="491"/>
      <c r="I37" s="491"/>
      <c r="J37" s="491"/>
      <c r="K37" s="491"/>
      <c r="L37" s="491"/>
      <c r="M37" s="491"/>
      <c r="N37" s="491"/>
      <c r="O37" s="491"/>
      <c r="P37" s="491"/>
      <c r="Q37" s="491"/>
      <c r="R37" s="491"/>
      <c r="S37" s="491"/>
      <c r="T37" s="2"/>
      <c r="U37" s="490" t="str">
        <f t="shared" si="1"/>
        <v/>
      </c>
      <c r="V37" s="490"/>
      <c r="W37" s="491"/>
      <c r="X37" s="491"/>
      <c r="Y37" s="491"/>
      <c r="Z37" s="491"/>
      <c r="AA37" s="491"/>
      <c r="AB37" s="491"/>
      <c r="AC37" s="491"/>
      <c r="AD37" s="491"/>
      <c r="AE37" s="491"/>
      <c r="AF37" s="491"/>
      <c r="AG37" s="491"/>
      <c r="AH37" s="491"/>
      <c r="AI37" s="491"/>
      <c r="AJ37" s="491"/>
      <c r="AK37" s="491"/>
      <c r="AL37" s="2"/>
      <c r="AM37" s="490" t="str">
        <f t="shared" si="2"/>
        <v/>
      </c>
      <c r="AN37" s="490"/>
      <c r="AO37" s="491"/>
      <c r="AP37" s="491"/>
      <c r="AQ37" s="491"/>
      <c r="AR37" s="491"/>
      <c r="AS37" s="491"/>
      <c r="AT37" s="491"/>
      <c r="AU37" s="491"/>
      <c r="AV37" s="491"/>
      <c r="AW37" s="491"/>
      <c r="AX37" s="491"/>
      <c r="AY37" s="491"/>
      <c r="AZ37" s="491"/>
      <c r="BA37" s="491"/>
      <c r="BB37" s="491"/>
      <c r="BC37" s="491"/>
      <c r="BD37" s="2"/>
      <c r="BE37" s="490" t="str">
        <f t="shared" si="3"/>
        <v/>
      </c>
      <c r="BF37" s="490"/>
      <c r="BG37" s="491"/>
      <c r="BH37" s="491"/>
      <c r="BI37" s="491"/>
      <c r="BJ37" s="491"/>
      <c r="BK37" s="491"/>
      <c r="BL37" s="491"/>
      <c r="BM37" s="491"/>
      <c r="BN37" s="491"/>
      <c r="BO37" s="491"/>
      <c r="BP37" s="491"/>
      <c r="BQ37" s="491"/>
      <c r="BR37" s="491"/>
      <c r="BS37" s="491"/>
      <c r="BT37" s="491"/>
      <c r="BU37" s="491"/>
      <c r="BV37" s="2"/>
      <c r="BW37" s="490">
        <f t="shared" si="4"/>
        <v>10</v>
      </c>
      <c r="BX37" s="490"/>
      <c r="BY37" s="491" t="str">
        <f>IF('各会計、関係団体の財政状況及び健全化判断比率'!B71="","",'各会計、関係団体の財政状況及び健全化判断比率'!B71)</f>
        <v>空知教育センター組合</v>
      </c>
      <c r="BZ37" s="491"/>
      <c r="CA37" s="491"/>
      <c r="CB37" s="491"/>
      <c r="CC37" s="491"/>
      <c r="CD37" s="491"/>
      <c r="CE37" s="491"/>
      <c r="CF37" s="491"/>
      <c r="CG37" s="491"/>
      <c r="CH37" s="491"/>
      <c r="CI37" s="491"/>
      <c r="CJ37" s="491"/>
      <c r="CK37" s="491"/>
      <c r="CL37" s="491"/>
      <c r="CM37" s="491"/>
      <c r="CN37" s="2"/>
      <c r="CO37" s="490" t="str">
        <f t="shared" si="5"/>
        <v/>
      </c>
      <c r="CP37" s="490"/>
      <c r="CQ37" s="491" t="str">
        <f>IF('各会計、関係団体の財政状況及び健全化判断比率'!BS10="","",'各会計、関係団体の財政状況及び健全化判断比率'!BS10)</f>
        <v/>
      </c>
      <c r="CR37" s="491"/>
      <c r="CS37" s="491"/>
      <c r="CT37" s="491"/>
      <c r="CU37" s="491"/>
      <c r="CV37" s="491"/>
      <c r="CW37" s="491"/>
      <c r="CX37" s="491"/>
      <c r="CY37" s="491"/>
      <c r="CZ37" s="491"/>
      <c r="DA37" s="491"/>
      <c r="DB37" s="491"/>
      <c r="DC37" s="491"/>
      <c r="DD37" s="491"/>
      <c r="DE37" s="491"/>
      <c r="DG37" s="492" t="str">
        <f>IF('各会計、関係団体の財政状況及び健全化判断比率'!BR10="","",'各会計、関係団体の財政状況及び健全化判断比率'!BR10)</f>
        <v/>
      </c>
      <c r="DH37" s="492"/>
      <c r="DI37" s="19"/>
    </row>
    <row r="38" spans="1:113" ht="32.25" customHeight="1" x14ac:dyDescent="0.15">
      <c r="A38" s="2"/>
      <c r="B38" s="5"/>
      <c r="C38" s="490" t="str">
        <f t="shared" si="0"/>
        <v/>
      </c>
      <c r="D38" s="490"/>
      <c r="E38" s="491" t="str">
        <f>IF('各会計、関係団体の財政状況及び健全化判断比率'!B11="","",'各会計、関係団体の財政状況及び健全化判断比率'!B11)</f>
        <v/>
      </c>
      <c r="F38" s="491"/>
      <c r="G38" s="491"/>
      <c r="H38" s="491"/>
      <c r="I38" s="491"/>
      <c r="J38" s="491"/>
      <c r="K38" s="491"/>
      <c r="L38" s="491"/>
      <c r="M38" s="491"/>
      <c r="N38" s="491"/>
      <c r="O38" s="491"/>
      <c r="P38" s="491"/>
      <c r="Q38" s="491"/>
      <c r="R38" s="491"/>
      <c r="S38" s="491"/>
      <c r="T38" s="2"/>
      <c r="U38" s="490" t="str">
        <f t="shared" si="1"/>
        <v/>
      </c>
      <c r="V38" s="490"/>
      <c r="W38" s="491"/>
      <c r="X38" s="491"/>
      <c r="Y38" s="491"/>
      <c r="Z38" s="491"/>
      <c r="AA38" s="491"/>
      <c r="AB38" s="491"/>
      <c r="AC38" s="491"/>
      <c r="AD38" s="491"/>
      <c r="AE38" s="491"/>
      <c r="AF38" s="491"/>
      <c r="AG38" s="491"/>
      <c r="AH38" s="491"/>
      <c r="AI38" s="491"/>
      <c r="AJ38" s="491"/>
      <c r="AK38" s="491"/>
      <c r="AL38" s="2"/>
      <c r="AM38" s="490" t="str">
        <f t="shared" si="2"/>
        <v/>
      </c>
      <c r="AN38" s="490"/>
      <c r="AO38" s="491"/>
      <c r="AP38" s="491"/>
      <c r="AQ38" s="491"/>
      <c r="AR38" s="491"/>
      <c r="AS38" s="491"/>
      <c r="AT38" s="491"/>
      <c r="AU38" s="491"/>
      <c r="AV38" s="491"/>
      <c r="AW38" s="491"/>
      <c r="AX38" s="491"/>
      <c r="AY38" s="491"/>
      <c r="AZ38" s="491"/>
      <c r="BA38" s="491"/>
      <c r="BB38" s="491"/>
      <c r="BC38" s="491"/>
      <c r="BD38" s="2"/>
      <c r="BE38" s="490" t="str">
        <f t="shared" si="3"/>
        <v/>
      </c>
      <c r="BF38" s="490"/>
      <c r="BG38" s="491"/>
      <c r="BH38" s="491"/>
      <c r="BI38" s="491"/>
      <c r="BJ38" s="491"/>
      <c r="BK38" s="491"/>
      <c r="BL38" s="491"/>
      <c r="BM38" s="491"/>
      <c r="BN38" s="491"/>
      <c r="BO38" s="491"/>
      <c r="BP38" s="491"/>
      <c r="BQ38" s="491"/>
      <c r="BR38" s="491"/>
      <c r="BS38" s="491"/>
      <c r="BT38" s="491"/>
      <c r="BU38" s="491"/>
      <c r="BV38" s="2"/>
      <c r="BW38" s="490" t="str">
        <f t="shared" si="4"/>
        <v/>
      </c>
      <c r="BX38" s="490"/>
      <c r="BY38" s="491" t="str">
        <f>IF('各会計、関係団体の財政状況及び健全化判断比率'!B72="","",'各会計、関係団体の財政状況及び健全化判断比率'!B72)</f>
        <v/>
      </c>
      <c r="BZ38" s="491"/>
      <c r="CA38" s="491"/>
      <c r="CB38" s="491"/>
      <c r="CC38" s="491"/>
      <c r="CD38" s="491"/>
      <c r="CE38" s="491"/>
      <c r="CF38" s="491"/>
      <c r="CG38" s="491"/>
      <c r="CH38" s="491"/>
      <c r="CI38" s="491"/>
      <c r="CJ38" s="491"/>
      <c r="CK38" s="491"/>
      <c r="CL38" s="491"/>
      <c r="CM38" s="491"/>
      <c r="CN38" s="2"/>
      <c r="CO38" s="490" t="str">
        <f t="shared" si="5"/>
        <v/>
      </c>
      <c r="CP38" s="490"/>
      <c r="CQ38" s="491" t="str">
        <f>IF('各会計、関係団体の財政状況及び健全化判断比率'!BS11="","",'各会計、関係団体の財政状況及び健全化判断比率'!BS11)</f>
        <v/>
      </c>
      <c r="CR38" s="491"/>
      <c r="CS38" s="491"/>
      <c r="CT38" s="491"/>
      <c r="CU38" s="491"/>
      <c r="CV38" s="491"/>
      <c r="CW38" s="491"/>
      <c r="CX38" s="491"/>
      <c r="CY38" s="491"/>
      <c r="CZ38" s="491"/>
      <c r="DA38" s="491"/>
      <c r="DB38" s="491"/>
      <c r="DC38" s="491"/>
      <c r="DD38" s="491"/>
      <c r="DE38" s="491"/>
      <c r="DG38" s="492" t="str">
        <f>IF('各会計、関係団体の財政状況及び健全化判断比率'!BR11="","",'各会計、関係団体の財政状況及び健全化判断比率'!BR11)</f>
        <v/>
      </c>
      <c r="DH38" s="492"/>
      <c r="DI38" s="19"/>
    </row>
    <row r="39" spans="1:113" ht="32.25" customHeight="1" x14ac:dyDescent="0.15">
      <c r="A39" s="2"/>
      <c r="B39" s="5"/>
      <c r="C39" s="490" t="str">
        <f t="shared" si="0"/>
        <v/>
      </c>
      <c r="D39" s="490"/>
      <c r="E39" s="491" t="str">
        <f>IF('各会計、関係団体の財政状況及び健全化判断比率'!B12="","",'各会計、関係団体の財政状況及び健全化判断比率'!B12)</f>
        <v/>
      </c>
      <c r="F39" s="491"/>
      <c r="G39" s="491"/>
      <c r="H39" s="491"/>
      <c r="I39" s="491"/>
      <c r="J39" s="491"/>
      <c r="K39" s="491"/>
      <c r="L39" s="491"/>
      <c r="M39" s="491"/>
      <c r="N39" s="491"/>
      <c r="O39" s="491"/>
      <c r="P39" s="491"/>
      <c r="Q39" s="491"/>
      <c r="R39" s="491"/>
      <c r="S39" s="491"/>
      <c r="T39" s="2"/>
      <c r="U39" s="490" t="str">
        <f t="shared" si="1"/>
        <v/>
      </c>
      <c r="V39" s="490"/>
      <c r="W39" s="491"/>
      <c r="X39" s="491"/>
      <c r="Y39" s="491"/>
      <c r="Z39" s="491"/>
      <c r="AA39" s="491"/>
      <c r="AB39" s="491"/>
      <c r="AC39" s="491"/>
      <c r="AD39" s="491"/>
      <c r="AE39" s="491"/>
      <c r="AF39" s="491"/>
      <c r="AG39" s="491"/>
      <c r="AH39" s="491"/>
      <c r="AI39" s="491"/>
      <c r="AJ39" s="491"/>
      <c r="AK39" s="491"/>
      <c r="AL39" s="2"/>
      <c r="AM39" s="490" t="str">
        <f t="shared" si="2"/>
        <v/>
      </c>
      <c r="AN39" s="490"/>
      <c r="AO39" s="491"/>
      <c r="AP39" s="491"/>
      <c r="AQ39" s="491"/>
      <c r="AR39" s="491"/>
      <c r="AS39" s="491"/>
      <c r="AT39" s="491"/>
      <c r="AU39" s="491"/>
      <c r="AV39" s="491"/>
      <c r="AW39" s="491"/>
      <c r="AX39" s="491"/>
      <c r="AY39" s="491"/>
      <c r="AZ39" s="491"/>
      <c r="BA39" s="491"/>
      <c r="BB39" s="491"/>
      <c r="BC39" s="491"/>
      <c r="BD39" s="2"/>
      <c r="BE39" s="490" t="str">
        <f t="shared" si="3"/>
        <v/>
      </c>
      <c r="BF39" s="490"/>
      <c r="BG39" s="491"/>
      <c r="BH39" s="491"/>
      <c r="BI39" s="491"/>
      <c r="BJ39" s="491"/>
      <c r="BK39" s="491"/>
      <c r="BL39" s="491"/>
      <c r="BM39" s="491"/>
      <c r="BN39" s="491"/>
      <c r="BO39" s="491"/>
      <c r="BP39" s="491"/>
      <c r="BQ39" s="491"/>
      <c r="BR39" s="491"/>
      <c r="BS39" s="491"/>
      <c r="BT39" s="491"/>
      <c r="BU39" s="491"/>
      <c r="BV39" s="2"/>
      <c r="BW39" s="490" t="str">
        <f t="shared" si="4"/>
        <v/>
      </c>
      <c r="BX39" s="490"/>
      <c r="BY39" s="491" t="str">
        <f>IF('各会計、関係団体の財政状況及び健全化判断比率'!B73="","",'各会計、関係団体の財政状況及び健全化判断比率'!B73)</f>
        <v/>
      </c>
      <c r="BZ39" s="491"/>
      <c r="CA39" s="491"/>
      <c r="CB39" s="491"/>
      <c r="CC39" s="491"/>
      <c r="CD39" s="491"/>
      <c r="CE39" s="491"/>
      <c r="CF39" s="491"/>
      <c r="CG39" s="491"/>
      <c r="CH39" s="491"/>
      <c r="CI39" s="491"/>
      <c r="CJ39" s="491"/>
      <c r="CK39" s="491"/>
      <c r="CL39" s="491"/>
      <c r="CM39" s="491"/>
      <c r="CN39" s="2"/>
      <c r="CO39" s="490" t="str">
        <f t="shared" si="5"/>
        <v/>
      </c>
      <c r="CP39" s="490"/>
      <c r="CQ39" s="491" t="str">
        <f>IF('各会計、関係団体の財政状況及び健全化判断比率'!BS12="","",'各会計、関係団体の財政状況及び健全化判断比率'!BS12)</f>
        <v/>
      </c>
      <c r="CR39" s="491"/>
      <c r="CS39" s="491"/>
      <c r="CT39" s="491"/>
      <c r="CU39" s="491"/>
      <c r="CV39" s="491"/>
      <c r="CW39" s="491"/>
      <c r="CX39" s="491"/>
      <c r="CY39" s="491"/>
      <c r="CZ39" s="491"/>
      <c r="DA39" s="491"/>
      <c r="DB39" s="491"/>
      <c r="DC39" s="491"/>
      <c r="DD39" s="491"/>
      <c r="DE39" s="491"/>
      <c r="DG39" s="492" t="str">
        <f>IF('各会計、関係団体の財政状況及び健全化判断比率'!BR12="","",'各会計、関係団体の財政状況及び健全化判断比率'!BR12)</f>
        <v/>
      </c>
      <c r="DH39" s="492"/>
      <c r="DI39" s="19"/>
    </row>
    <row r="40" spans="1:113" ht="32.25" customHeight="1" x14ac:dyDescent="0.15">
      <c r="A40" s="2"/>
      <c r="B40" s="5"/>
      <c r="C40" s="490" t="str">
        <f t="shared" si="0"/>
        <v/>
      </c>
      <c r="D40" s="490"/>
      <c r="E40" s="491" t="str">
        <f>IF('各会計、関係団体の財政状況及び健全化判断比率'!B13="","",'各会計、関係団体の財政状況及び健全化判断比率'!B13)</f>
        <v/>
      </c>
      <c r="F40" s="491"/>
      <c r="G40" s="491"/>
      <c r="H40" s="491"/>
      <c r="I40" s="491"/>
      <c r="J40" s="491"/>
      <c r="K40" s="491"/>
      <c r="L40" s="491"/>
      <c r="M40" s="491"/>
      <c r="N40" s="491"/>
      <c r="O40" s="491"/>
      <c r="P40" s="491"/>
      <c r="Q40" s="491"/>
      <c r="R40" s="491"/>
      <c r="S40" s="491"/>
      <c r="T40" s="2"/>
      <c r="U40" s="490" t="str">
        <f t="shared" si="1"/>
        <v/>
      </c>
      <c r="V40" s="490"/>
      <c r="W40" s="491"/>
      <c r="X40" s="491"/>
      <c r="Y40" s="491"/>
      <c r="Z40" s="491"/>
      <c r="AA40" s="491"/>
      <c r="AB40" s="491"/>
      <c r="AC40" s="491"/>
      <c r="AD40" s="491"/>
      <c r="AE40" s="491"/>
      <c r="AF40" s="491"/>
      <c r="AG40" s="491"/>
      <c r="AH40" s="491"/>
      <c r="AI40" s="491"/>
      <c r="AJ40" s="491"/>
      <c r="AK40" s="491"/>
      <c r="AL40" s="2"/>
      <c r="AM40" s="490" t="str">
        <f t="shared" si="2"/>
        <v/>
      </c>
      <c r="AN40" s="490"/>
      <c r="AO40" s="491"/>
      <c r="AP40" s="491"/>
      <c r="AQ40" s="491"/>
      <c r="AR40" s="491"/>
      <c r="AS40" s="491"/>
      <c r="AT40" s="491"/>
      <c r="AU40" s="491"/>
      <c r="AV40" s="491"/>
      <c r="AW40" s="491"/>
      <c r="AX40" s="491"/>
      <c r="AY40" s="491"/>
      <c r="AZ40" s="491"/>
      <c r="BA40" s="491"/>
      <c r="BB40" s="491"/>
      <c r="BC40" s="491"/>
      <c r="BD40" s="2"/>
      <c r="BE40" s="490" t="str">
        <f t="shared" si="3"/>
        <v/>
      </c>
      <c r="BF40" s="490"/>
      <c r="BG40" s="491"/>
      <c r="BH40" s="491"/>
      <c r="BI40" s="491"/>
      <c r="BJ40" s="491"/>
      <c r="BK40" s="491"/>
      <c r="BL40" s="491"/>
      <c r="BM40" s="491"/>
      <c r="BN40" s="491"/>
      <c r="BO40" s="491"/>
      <c r="BP40" s="491"/>
      <c r="BQ40" s="491"/>
      <c r="BR40" s="491"/>
      <c r="BS40" s="491"/>
      <c r="BT40" s="491"/>
      <c r="BU40" s="491"/>
      <c r="BV40" s="2"/>
      <c r="BW40" s="490" t="str">
        <f t="shared" si="4"/>
        <v/>
      </c>
      <c r="BX40" s="490"/>
      <c r="BY40" s="491" t="str">
        <f>IF('各会計、関係団体の財政状況及び健全化判断比率'!B74="","",'各会計、関係団体の財政状況及び健全化判断比率'!B74)</f>
        <v/>
      </c>
      <c r="BZ40" s="491"/>
      <c r="CA40" s="491"/>
      <c r="CB40" s="491"/>
      <c r="CC40" s="491"/>
      <c r="CD40" s="491"/>
      <c r="CE40" s="491"/>
      <c r="CF40" s="491"/>
      <c r="CG40" s="491"/>
      <c r="CH40" s="491"/>
      <c r="CI40" s="491"/>
      <c r="CJ40" s="491"/>
      <c r="CK40" s="491"/>
      <c r="CL40" s="491"/>
      <c r="CM40" s="491"/>
      <c r="CN40" s="2"/>
      <c r="CO40" s="490" t="str">
        <f t="shared" si="5"/>
        <v/>
      </c>
      <c r="CP40" s="490"/>
      <c r="CQ40" s="491" t="str">
        <f>IF('各会計、関係団体の財政状況及び健全化判断比率'!BS13="","",'各会計、関係団体の財政状況及び健全化判断比率'!BS13)</f>
        <v/>
      </c>
      <c r="CR40" s="491"/>
      <c r="CS40" s="491"/>
      <c r="CT40" s="491"/>
      <c r="CU40" s="491"/>
      <c r="CV40" s="491"/>
      <c r="CW40" s="491"/>
      <c r="CX40" s="491"/>
      <c r="CY40" s="491"/>
      <c r="CZ40" s="491"/>
      <c r="DA40" s="491"/>
      <c r="DB40" s="491"/>
      <c r="DC40" s="491"/>
      <c r="DD40" s="491"/>
      <c r="DE40" s="491"/>
      <c r="DG40" s="492" t="str">
        <f>IF('各会計、関係団体の財政状況及び健全化判断比率'!BR13="","",'各会計、関係団体の財政状況及び健全化判断比率'!BR13)</f>
        <v/>
      </c>
      <c r="DH40" s="492"/>
      <c r="DI40" s="19"/>
    </row>
    <row r="41" spans="1:113" ht="32.25" customHeight="1" x14ac:dyDescent="0.15">
      <c r="A41" s="2"/>
      <c r="B41" s="5"/>
      <c r="C41" s="490" t="str">
        <f t="shared" si="0"/>
        <v/>
      </c>
      <c r="D41" s="490"/>
      <c r="E41" s="491" t="str">
        <f>IF('各会計、関係団体の財政状況及び健全化判断比率'!B14="","",'各会計、関係団体の財政状況及び健全化判断比率'!B14)</f>
        <v/>
      </c>
      <c r="F41" s="491"/>
      <c r="G41" s="491"/>
      <c r="H41" s="491"/>
      <c r="I41" s="491"/>
      <c r="J41" s="491"/>
      <c r="K41" s="491"/>
      <c r="L41" s="491"/>
      <c r="M41" s="491"/>
      <c r="N41" s="491"/>
      <c r="O41" s="491"/>
      <c r="P41" s="491"/>
      <c r="Q41" s="491"/>
      <c r="R41" s="491"/>
      <c r="S41" s="491"/>
      <c r="T41" s="2"/>
      <c r="U41" s="490" t="str">
        <f t="shared" si="1"/>
        <v/>
      </c>
      <c r="V41" s="490"/>
      <c r="W41" s="491"/>
      <c r="X41" s="491"/>
      <c r="Y41" s="491"/>
      <c r="Z41" s="491"/>
      <c r="AA41" s="491"/>
      <c r="AB41" s="491"/>
      <c r="AC41" s="491"/>
      <c r="AD41" s="491"/>
      <c r="AE41" s="491"/>
      <c r="AF41" s="491"/>
      <c r="AG41" s="491"/>
      <c r="AH41" s="491"/>
      <c r="AI41" s="491"/>
      <c r="AJ41" s="491"/>
      <c r="AK41" s="491"/>
      <c r="AL41" s="2"/>
      <c r="AM41" s="490" t="str">
        <f t="shared" si="2"/>
        <v/>
      </c>
      <c r="AN41" s="490"/>
      <c r="AO41" s="491"/>
      <c r="AP41" s="491"/>
      <c r="AQ41" s="491"/>
      <c r="AR41" s="491"/>
      <c r="AS41" s="491"/>
      <c r="AT41" s="491"/>
      <c r="AU41" s="491"/>
      <c r="AV41" s="491"/>
      <c r="AW41" s="491"/>
      <c r="AX41" s="491"/>
      <c r="AY41" s="491"/>
      <c r="AZ41" s="491"/>
      <c r="BA41" s="491"/>
      <c r="BB41" s="491"/>
      <c r="BC41" s="491"/>
      <c r="BD41" s="2"/>
      <c r="BE41" s="490" t="str">
        <f t="shared" si="3"/>
        <v/>
      </c>
      <c r="BF41" s="490"/>
      <c r="BG41" s="491"/>
      <c r="BH41" s="491"/>
      <c r="BI41" s="491"/>
      <c r="BJ41" s="491"/>
      <c r="BK41" s="491"/>
      <c r="BL41" s="491"/>
      <c r="BM41" s="491"/>
      <c r="BN41" s="491"/>
      <c r="BO41" s="491"/>
      <c r="BP41" s="491"/>
      <c r="BQ41" s="491"/>
      <c r="BR41" s="491"/>
      <c r="BS41" s="491"/>
      <c r="BT41" s="491"/>
      <c r="BU41" s="491"/>
      <c r="BV41" s="2"/>
      <c r="BW41" s="490" t="str">
        <f t="shared" si="4"/>
        <v/>
      </c>
      <c r="BX41" s="490"/>
      <c r="BY41" s="491" t="str">
        <f>IF('各会計、関係団体の財政状況及び健全化判断比率'!B75="","",'各会計、関係団体の財政状況及び健全化判断比率'!B75)</f>
        <v/>
      </c>
      <c r="BZ41" s="491"/>
      <c r="CA41" s="491"/>
      <c r="CB41" s="491"/>
      <c r="CC41" s="491"/>
      <c r="CD41" s="491"/>
      <c r="CE41" s="491"/>
      <c r="CF41" s="491"/>
      <c r="CG41" s="491"/>
      <c r="CH41" s="491"/>
      <c r="CI41" s="491"/>
      <c r="CJ41" s="491"/>
      <c r="CK41" s="491"/>
      <c r="CL41" s="491"/>
      <c r="CM41" s="491"/>
      <c r="CN41" s="2"/>
      <c r="CO41" s="490" t="str">
        <f t="shared" si="5"/>
        <v/>
      </c>
      <c r="CP41" s="490"/>
      <c r="CQ41" s="491" t="str">
        <f>IF('各会計、関係団体の財政状況及び健全化判断比率'!BS14="","",'各会計、関係団体の財政状況及び健全化判断比率'!BS14)</f>
        <v/>
      </c>
      <c r="CR41" s="491"/>
      <c r="CS41" s="491"/>
      <c r="CT41" s="491"/>
      <c r="CU41" s="491"/>
      <c r="CV41" s="491"/>
      <c r="CW41" s="491"/>
      <c r="CX41" s="491"/>
      <c r="CY41" s="491"/>
      <c r="CZ41" s="491"/>
      <c r="DA41" s="491"/>
      <c r="DB41" s="491"/>
      <c r="DC41" s="491"/>
      <c r="DD41" s="491"/>
      <c r="DE41" s="491"/>
      <c r="DG41" s="492" t="str">
        <f>IF('各会計、関係団体の財政状況及び健全化判断比率'!BR14="","",'各会計、関係団体の財政状況及び健全化判断比率'!BR14)</f>
        <v/>
      </c>
      <c r="DH41" s="492"/>
      <c r="DI41" s="19"/>
    </row>
    <row r="42" spans="1:113" ht="32.25" customHeight="1" x14ac:dyDescent="0.15">
      <c r="B42" s="5"/>
      <c r="C42" s="490" t="str">
        <f t="shared" si="0"/>
        <v/>
      </c>
      <c r="D42" s="490"/>
      <c r="E42" s="491" t="str">
        <f>IF('各会計、関係団体の財政状況及び健全化判断比率'!B15="","",'各会計、関係団体の財政状況及び健全化判断比率'!B15)</f>
        <v/>
      </c>
      <c r="F42" s="491"/>
      <c r="G42" s="491"/>
      <c r="H42" s="491"/>
      <c r="I42" s="491"/>
      <c r="J42" s="491"/>
      <c r="K42" s="491"/>
      <c r="L42" s="491"/>
      <c r="M42" s="491"/>
      <c r="N42" s="491"/>
      <c r="O42" s="491"/>
      <c r="P42" s="491"/>
      <c r="Q42" s="491"/>
      <c r="R42" s="491"/>
      <c r="S42" s="491"/>
      <c r="T42" s="2"/>
      <c r="U42" s="490" t="str">
        <f t="shared" si="1"/>
        <v/>
      </c>
      <c r="V42" s="490"/>
      <c r="W42" s="491"/>
      <c r="X42" s="491"/>
      <c r="Y42" s="491"/>
      <c r="Z42" s="491"/>
      <c r="AA42" s="491"/>
      <c r="AB42" s="491"/>
      <c r="AC42" s="491"/>
      <c r="AD42" s="491"/>
      <c r="AE42" s="491"/>
      <c r="AF42" s="491"/>
      <c r="AG42" s="491"/>
      <c r="AH42" s="491"/>
      <c r="AI42" s="491"/>
      <c r="AJ42" s="491"/>
      <c r="AK42" s="491"/>
      <c r="AL42" s="2"/>
      <c r="AM42" s="490" t="str">
        <f t="shared" si="2"/>
        <v/>
      </c>
      <c r="AN42" s="490"/>
      <c r="AO42" s="491"/>
      <c r="AP42" s="491"/>
      <c r="AQ42" s="491"/>
      <c r="AR42" s="491"/>
      <c r="AS42" s="491"/>
      <c r="AT42" s="491"/>
      <c r="AU42" s="491"/>
      <c r="AV42" s="491"/>
      <c r="AW42" s="491"/>
      <c r="AX42" s="491"/>
      <c r="AY42" s="491"/>
      <c r="AZ42" s="491"/>
      <c r="BA42" s="491"/>
      <c r="BB42" s="491"/>
      <c r="BC42" s="491"/>
      <c r="BD42" s="2"/>
      <c r="BE42" s="490" t="str">
        <f t="shared" si="3"/>
        <v/>
      </c>
      <c r="BF42" s="490"/>
      <c r="BG42" s="491"/>
      <c r="BH42" s="491"/>
      <c r="BI42" s="491"/>
      <c r="BJ42" s="491"/>
      <c r="BK42" s="491"/>
      <c r="BL42" s="491"/>
      <c r="BM42" s="491"/>
      <c r="BN42" s="491"/>
      <c r="BO42" s="491"/>
      <c r="BP42" s="491"/>
      <c r="BQ42" s="491"/>
      <c r="BR42" s="491"/>
      <c r="BS42" s="491"/>
      <c r="BT42" s="491"/>
      <c r="BU42" s="491"/>
      <c r="BV42" s="2"/>
      <c r="BW42" s="490" t="str">
        <f t="shared" si="4"/>
        <v/>
      </c>
      <c r="BX42" s="490"/>
      <c r="BY42" s="491" t="str">
        <f>IF('各会計、関係団体の財政状況及び健全化判断比率'!B76="","",'各会計、関係団体の財政状況及び健全化判断比率'!B76)</f>
        <v/>
      </c>
      <c r="BZ42" s="491"/>
      <c r="CA42" s="491"/>
      <c r="CB42" s="491"/>
      <c r="CC42" s="491"/>
      <c r="CD42" s="491"/>
      <c r="CE42" s="491"/>
      <c r="CF42" s="491"/>
      <c r="CG42" s="491"/>
      <c r="CH42" s="491"/>
      <c r="CI42" s="491"/>
      <c r="CJ42" s="491"/>
      <c r="CK42" s="491"/>
      <c r="CL42" s="491"/>
      <c r="CM42" s="491"/>
      <c r="CN42" s="2"/>
      <c r="CO42" s="490" t="str">
        <f t="shared" si="5"/>
        <v/>
      </c>
      <c r="CP42" s="490"/>
      <c r="CQ42" s="491" t="str">
        <f>IF('各会計、関係団体の財政状況及び健全化判断比率'!BS15="","",'各会計、関係団体の財政状況及び健全化判断比率'!BS15)</f>
        <v/>
      </c>
      <c r="CR42" s="491"/>
      <c r="CS42" s="491"/>
      <c r="CT42" s="491"/>
      <c r="CU42" s="491"/>
      <c r="CV42" s="491"/>
      <c r="CW42" s="491"/>
      <c r="CX42" s="491"/>
      <c r="CY42" s="491"/>
      <c r="CZ42" s="491"/>
      <c r="DA42" s="491"/>
      <c r="DB42" s="491"/>
      <c r="DC42" s="491"/>
      <c r="DD42" s="491"/>
      <c r="DE42" s="491"/>
      <c r="DG42" s="492" t="str">
        <f>IF('各会計、関係団体の財政状況及び健全化判断比率'!BR15="","",'各会計、関係団体の財政状況及び健全化判断比率'!BR15)</f>
        <v/>
      </c>
      <c r="DH42" s="492"/>
      <c r="DI42" s="19"/>
    </row>
    <row r="43" spans="1:113" ht="32.25" customHeight="1" x14ac:dyDescent="0.15">
      <c r="B43" s="5"/>
      <c r="C43" s="490" t="str">
        <f t="shared" si="0"/>
        <v/>
      </c>
      <c r="D43" s="490"/>
      <c r="E43" s="491" t="str">
        <f>IF('各会計、関係団体の財政状況及び健全化判断比率'!B16="","",'各会計、関係団体の財政状況及び健全化判断比率'!B16)</f>
        <v/>
      </c>
      <c r="F43" s="491"/>
      <c r="G43" s="491"/>
      <c r="H43" s="491"/>
      <c r="I43" s="491"/>
      <c r="J43" s="491"/>
      <c r="K43" s="491"/>
      <c r="L43" s="491"/>
      <c r="M43" s="491"/>
      <c r="N43" s="491"/>
      <c r="O43" s="491"/>
      <c r="P43" s="491"/>
      <c r="Q43" s="491"/>
      <c r="R43" s="491"/>
      <c r="S43" s="491"/>
      <c r="T43" s="2"/>
      <c r="U43" s="490" t="str">
        <f t="shared" si="1"/>
        <v/>
      </c>
      <c r="V43" s="490"/>
      <c r="W43" s="491"/>
      <c r="X43" s="491"/>
      <c r="Y43" s="491"/>
      <c r="Z43" s="491"/>
      <c r="AA43" s="491"/>
      <c r="AB43" s="491"/>
      <c r="AC43" s="491"/>
      <c r="AD43" s="491"/>
      <c r="AE43" s="491"/>
      <c r="AF43" s="491"/>
      <c r="AG43" s="491"/>
      <c r="AH43" s="491"/>
      <c r="AI43" s="491"/>
      <c r="AJ43" s="491"/>
      <c r="AK43" s="491"/>
      <c r="AL43" s="2"/>
      <c r="AM43" s="490" t="str">
        <f t="shared" si="2"/>
        <v/>
      </c>
      <c r="AN43" s="490"/>
      <c r="AO43" s="491"/>
      <c r="AP43" s="491"/>
      <c r="AQ43" s="491"/>
      <c r="AR43" s="491"/>
      <c r="AS43" s="491"/>
      <c r="AT43" s="491"/>
      <c r="AU43" s="491"/>
      <c r="AV43" s="491"/>
      <c r="AW43" s="491"/>
      <c r="AX43" s="491"/>
      <c r="AY43" s="491"/>
      <c r="AZ43" s="491"/>
      <c r="BA43" s="491"/>
      <c r="BB43" s="491"/>
      <c r="BC43" s="491"/>
      <c r="BD43" s="2"/>
      <c r="BE43" s="490" t="str">
        <f t="shared" si="3"/>
        <v/>
      </c>
      <c r="BF43" s="490"/>
      <c r="BG43" s="491"/>
      <c r="BH43" s="491"/>
      <c r="BI43" s="491"/>
      <c r="BJ43" s="491"/>
      <c r="BK43" s="491"/>
      <c r="BL43" s="491"/>
      <c r="BM43" s="491"/>
      <c r="BN43" s="491"/>
      <c r="BO43" s="491"/>
      <c r="BP43" s="491"/>
      <c r="BQ43" s="491"/>
      <c r="BR43" s="491"/>
      <c r="BS43" s="491"/>
      <c r="BT43" s="491"/>
      <c r="BU43" s="491"/>
      <c r="BV43" s="2"/>
      <c r="BW43" s="490" t="str">
        <f t="shared" si="4"/>
        <v/>
      </c>
      <c r="BX43" s="490"/>
      <c r="BY43" s="491" t="str">
        <f>IF('各会計、関係団体の財政状況及び健全化判断比率'!B77="","",'各会計、関係団体の財政状況及び健全化判断比率'!B77)</f>
        <v/>
      </c>
      <c r="BZ43" s="491"/>
      <c r="CA43" s="491"/>
      <c r="CB43" s="491"/>
      <c r="CC43" s="491"/>
      <c r="CD43" s="491"/>
      <c r="CE43" s="491"/>
      <c r="CF43" s="491"/>
      <c r="CG43" s="491"/>
      <c r="CH43" s="491"/>
      <c r="CI43" s="491"/>
      <c r="CJ43" s="491"/>
      <c r="CK43" s="491"/>
      <c r="CL43" s="491"/>
      <c r="CM43" s="491"/>
      <c r="CN43" s="2"/>
      <c r="CO43" s="490" t="str">
        <f t="shared" si="5"/>
        <v/>
      </c>
      <c r="CP43" s="490"/>
      <c r="CQ43" s="491" t="str">
        <f>IF('各会計、関係団体の財政状況及び健全化判断比率'!BS16="","",'各会計、関係団体の財政状況及び健全化判断比率'!BS16)</f>
        <v/>
      </c>
      <c r="CR43" s="491"/>
      <c r="CS43" s="491"/>
      <c r="CT43" s="491"/>
      <c r="CU43" s="491"/>
      <c r="CV43" s="491"/>
      <c r="CW43" s="491"/>
      <c r="CX43" s="491"/>
      <c r="CY43" s="491"/>
      <c r="CZ43" s="491"/>
      <c r="DA43" s="491"/>
      <c r="DB43" s="491"/>
      <c r="DC43" s="491"/>
      <c r="DD43" s="491"/>
      <c r="DE43" s="491"/>
      <c r="DG43" s="492" t="str">
        <f>IF('各会計、関係団体の財政状況及び健全化判断比率'!BR16="","",'各会計、関係団体の財政状況及び健全化判断比率'!BR16)</f>
        <v/>
      </c>
      <c r="DH43" s="492"/>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288</v>
      </c>
      <c r="E46" s="493" t="s">
        <v>289</v>
      </c>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3"/>
      <c r="AU46" s="493"/>
      <c r="AV46" s="493"/>
      <c r="AW46" s="493"/>
      <c r="AX46" s="493"/>
      <c r="AY46" s="493"/>
      <c r="AZ46" s="493"/>
      <c r="BA46" s="493"/>
      <c r="BB46" s="493"/>
      <c r="BC46" s="493"/>
      <c r="BD46" s="493"/>
      <c r="BE46" s="493"/>
      <c r="BF46" s="493"/>
      <c r="BG46" s="493"/>
      <c r="BH46" s="493"/>
      <c r="BI46" s="493"/>
      <c r="BJ46" s="493"/>
      <c r="BK46" s="493"/>
      <c r="BL46" s="493"/>
      <c r="BM46" s="493"/>
      <c r="BN46" s="493"/>
      <c r="BO46" s="493"/>
      <c r="BP46" s="493"/>
      <c r="BQ46" s="493"/>
      <c r="BR46" s="493"/>
      <c r="BS46" s="493"/>
      <c r="BT46" s="493"/>
      <c r="BU46" s="493"/>
      <c r="BV46" s="493"/>
      <c r="BW46" s="493"/>
      <c r="BX46" s="493"/>
      <c r="BY46" s="493"/>
      <c r="BZ46" s="493"/>
      <c r="CA46" s="493"/>
      <c r="CB46" s="493"/>
      <c r="CC46" s="493"/>
      <c r="CD46" s="493"/>
      <c r="CE46" s="493"/>
      <c r="CF46" s="493"/>
      <c r="CG46" s="493"/>
      <c r="CH46" s="493"/>
      <c r="CI46" s="493"/>
      <c r="CJ46" s="493"/>
      <c r="CK46" s="493"/>
      <c r="CL46" s="493"/>
      <c r="CM46" s="493"/>
      <c r="CN46" s="493"/>
      <c r="CO46" s="493"/>
      <c r="CP46" s="493"/>
      <c r="CQ46" s="493"/>
      <c r="CR46" s="493"/>
      <c r="CS46" s="493"/>
      <c r="CT46" s="493"/>
      <c r="CU46" s="493"/>
      <c r="CV46" s="493"/>
      <c r="CW46" s="493"/>
      <c r="CX46" s="493"/>
      <c r="CY46" s="493"/>
      <c r="CZ46" s="493"/>
      <c r="DA46" s="493"/>
      <c r="DB46" s="493"/>
      <c r="DC46" s="493"/>
      <c r="DD46" s="493"/>
      <c r="DE46" s="493"/>
      <c r="DF46" s="493"/>
      <c r="DG46" s="493"/>
      <c r="DH46" s="493"/>
      <c r="DI46" s="493"/>
    </row>
    <row r="47" spans="1:113" x14ac:dyDescent="0.15">
      <c r="E47" s="493" t="s">
        <v>291</v>
      </c>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3"/>
      <c r="AU47" s="493"/>
      <c r="AV47" s="493"/>
      <c r="AW47" s="493"/>
      <c r="AX47" s="493"/>
      <c r="AY47" s="493"/>
      <c r="AZ47" s="493"/>
      <c r="BA47" s="493"/>
      <c r="BB47" s="493"/>
      <c r="BC47" s="493"/>
      <c r="BD47" s="493"/>
      <c r="BE47" s="493"/>
      <c r="BF47" s="493"/>
      <c r="BG47" s="493"/>
      <c r="BH47" s="493"/>
      <c r="BI47" s="493"/>
      <c r="BJ47" s="493"/>
      <c r="BK47" s="493"/>
      <c r="BL47" s="493"/>
      <c r="BM47" s="493"/>
      <c r="BN47" s="493"/>
      <c r="BO47" s="493"/>
      <c r="BP47" s="493"/>
      <c r="BQ47" s="493"/>
      <c r="BR47" s="493"/>
      <c r="BS47" s="493"/>
      <c r="BT47" s="493"/>
      <c r="BU47" s="493"/>
      <c r="BV47" s="493"/>
      <c r="BW47" s="493"/>
      <c r="BX47" s="493"/>
      <c r="BY47" s="493"/>
      <c r="BZ47" s="493"/>
      <c r="CA47" s="493"/>
      <c r="CB47" s="493"/>
      <c r="CC47" s="493"/>
      <c r="CD47" s="493"/>
      <c r="CE47" s="493"/>
      <c r="CF47" s="493"/>
      <c r="CG47" s="493"/>
      <c r="CH47" s="493"/>
      <c r="CI47" s="493"/>
      <c r="CJ47" s="493"/>
      <c r="CK47" s="493"/>
      <c r="CL47" s="493"/>
      <c r="CM47" s="493"/>
      <c r="CN47" s="493"/>
      <c r="CO47" s="493"/>
      <c r="CP47" s="493"/>
      <c r="CQ47" s="493"/>
      <c r="CR47" s="493"/>
      <c r="CS47" s="493"/>
      <c r="CT47" s="493"/>
      <c r="CU47" s="493"/>
      <c r="CV47" s="493"/>
      <c r="CW47" s="493"/>
      <c r="CX47" s="493"/>
      <c r="CY47" s="493"/>
      <c r="CZ47" s="493"/>
      <c r="DA47" s="493"/>
      <c r="DB47" s="493"/>
      <c r="DC47" s="493"/>
      <c r="DD47" s="493"/>
      <c r="DE47" s="493"/>
      <c r="DF47" s="493"/>
      <c r="DG47" s="493"/>
      <c r="DH47" s="493"/>
      <c r="DI47" s="493"/>
    </row>
    <row r="48" spans="1:113" x14ac:dyDescent="0.15">
      <c r="E48" s="493" t="s">
        <v>293</v>
      </c>
      <c r="F48" s="493"/>
      <c r="G48" s="493"/>
      <c r="H48" s="493"/>
      <c r="I48" s="493"/>
      <c r="J48" s="493"/>
      <c r="K48" s="493"/>
      <c r="L48" s="493"/>
      <c r="M48" s="493"/>
      <c r="N48" s="493"/>
      <c r="O48" s="493"/>
      <c r="P48" s="493"/>
      <c r="Q48" s="493"/>
      <c r="R48" s="493"/>
      <c r="S48" s="493"/>
      <c r="T48" s="493"/>
      <c r="U48" s="493"/>
      <c r="V48" s="493"/>
      <c r="W48" s="493"/>
      <c r="X48" s="493"/>
      <c r="Y48" s="493"/>
      <c r="Z48" s="493"/>
      <c r="AA48" s="493"/>
      <c r="AB48" s="493"/>
      <c r="AC48" s="493"/>
      <c r="AD48" s="493"/>
      <c r="AE48" s="493"/>
      <c r="AF48" s="493"/>
      <c r="AG48" s="493"/>
      <c r="AH48" s="493"/>
      <c r="AI48" s="493"/>
      <c r="AJ48" s="493"/>
      <c r="AK48" s="493"/>
      <c r="AL48" s="493"/>
      <c r="AM48" s="493"/>
      <c r="AN48" s="493"/>
      <c r="AO48" s="493"/>
      <c r="AP48" s="493"/>
      <c r="AQ48" s="493"/>
      <c r="AR48" s="493"/>
      <c r="AS48" s="493"/>
      <c r="AT48" s="493"/>
      <c r="AU48" s="493"/>
      <c r="AV48" s="493"/>
      <c r="AW48" s="493"/>
      <c r="AX48" s="493"/>
      <c r="AY48" s="493"/>
      <c r="AZ48" s="493"/>
      <c r="BA48" s="493"/>
      <c r="BB48" s="493"/>
      <c r="BC48" s="493"/>
      <c r="BD48" s="493"/>
      <c r="BE48" s="493"/>
      <c r="BF48" s="493"/>
      <c r="BG48" s="493"/>
      <c r="BH48" s="493"/>
      <c r="BI48" s="493"/>
      <c r="BJ48" s="493"/>
      <c r="BK48" s="493"/>
      <c r="BL48" s="493"/>
      <c r="BM48" s="493"/>
      <c r="BN48" s="493"/>
      <c r="BO48" s="493"/>
      <c r="BP48" s="493"/>
      <c r="BQ48" s="493"/>
      <c r="BR48" s="493"/>
      <c r="BS48" s="493"/>
      <c r="BT48" s="493"/>
      <c r="BU48" s="493"/>
      <c r="BV48" s="493"/>
      <c r="BW48" s="493"/>
      <c r="BX48" s="493"/>
      <c r="BY48" s="493"/>
      <c r="BZ48" s="493"/>
      <c r="CA48" s="493"/>
      <c r="CB48" s="493"/>
      <c r="CC48" s="493"/>
      <c r="CD48" s="493"/>
      <c r="CE48" s="493"/>
      <c r="CF48" s="493"/>
      <c r="CG48" s="493"/>
      <c r="CH48" s="493"/>
      <c r="CI48" s="493"/>
      <c r="CJ48" s="493"/>
      <c r="CK48" s="493"/>
      <c r="CL48" s="493"/>
      <c r="CM48" s="493"/>
      <c r="CN48" s="493"/>
      <c r="CO48" s="493"/>
      <c r="CP48" s="493"/>
      <c r="CQ48" s="493"/>
      <c r="CR48" s="493"/>
      <c r="CS48" s="493"/>
      <c r="CT48" s="493"/>
      <c r="CU48" s="493"/>
      <c r="CV48" s="493"/>
      <c r="CW48" s="493"/>
      <c r="CX48" s="493"/>
      <c r="CY48" s="493"/>
      <c r="CZ48" s="493"/>
      <c r="DA48" s="493"/>
      <c r="DB48" s="493"/>
      <c r="DC48" s="493"/>
      <c r="DD48" s="493"/>
      <c r="DE48" s="493"/>
      <c r="DF48" s="493"/>
      <c r="DG48" s="493"/>
      <c r="DH48" s="493"/>
      <c r="DI48" s="493"/>
    </row>
    <row r="49" spans="5:113" x14ac:dyDescent="0.15">
      <c r="E49" s="493" t="s">
        <v>294</v>
      </c>
      <c r="F49" s="493"/>
      <c r="G49" s="493"/>
      <c r="H49" s="493"/>
      <c r="I49" s="493"/>
      <c r="J49" s="493"/>
      <c r="K49" s="493"/>
      <c r="L49" s="493"/>
      <c r="M49" s="493"/>
      <c r="N49" s="493"/>
      <c r="O49" s="493"/>
      <c r="P49" s="493"/>
      <c r="Q49" s="493"/>
      <c r="R49" s="493"/>
      <c r="S49" s="493"/>
      <c r="T49" s="493"/>
      <c r="U49" s="493"/>
      <c r="V49" s="493"/>
      <c r="W49" s="493"/>
      <c r="X49" s="493"/>
      <c r="Y49" s="493"/>
      <c r="Z49" s="493"/>
      <c r="AA49" s="493"/>
      <c r="AB49" s="493"/>
      <c r="AC49" s="493"/>
      <c r="AD49" s="493"/>
      <c r="AE49" s="493"/>
      <c r="AF49" s="493"/>
      <c r="AG49" s="493"/>
      <c r="AH49" s="493"/>
      <c r="AI49" s="493"/>
      <c r="AJ49" s="493"/>
      <c r="AK49" s="493"/>
      <c r="AL49" s="493"/>
      <c r="AM49" s="493"/>
      <c r="AN49" s="493"/>
      <c r="AO49" s="493"/>
      <c r="AP49" s="493"/>
      <c r="AQ49" s="493"/>
      <c r="AR49" s="493"/>
      <c r="AS49" s="493"/>
      <c r="AT49" s="493"/>
      <c r="AU49" s="493"/>
      <c r="AV49" s="493"/>
      <c r="AW49" s="493"/>
      <c r="AX49" s="493"/>
      <c r="AY49" s="493"/>
      <c r="AZ49" s="493"/>
      <c r="BA49" s="493"/>
      <c r="BB49" s="493"/>
      <c r="BC49" s="493"/>
      <c r="BD49" s="493"/>
      <c r="BE49" s="493"/>
      <c r="BF49" s="493"/>
      <c r="BG49" s="493"/>
      <c r="BH49" s="493"/>
      <c r="BI49" s="493"/>
      <c r="BJ49" s="493"/>
      <c r="BK49" s="493"/>
      <c r="BL49" s="493"/>
      <c r="BM49" s="493"/>
      <c r="BN49" s="493"/>
      <c r="BO49" s="493"/>
      <c r="BP49" s="493"/>
      <c r="BQ49" s="493"/>
      <c r="BR49" s="493"/>
      <c r="BS49" s="493"/>
      <c r="BT49" s="493"/>
      <c r="BU49" s="493"/>
      <c r="BV49" s="493"/>
      <c r="BW49" s="493"/>
      <c r="BX49" s="493"/>
      <c r="BY49" s="493"/>
      <c r="BZ49" s="493"/>
      <c r="CA49" s="493"/>
      <c r="CB49" s="493"/>
      <c r="CC49" s="493"/>
      <c r="CD49" s="493"/>
      <c r="CE49" s="493"/>
      <c r="CF49" s="493"/>
      <c r="CG49" s="493"/>
      <c r="CH49" s="493"/>
      <c r="CI49" s="493"/>
      <c r="CJ49" s="493"/>
      <c r="CK49" s="493"/>
      <c r="CL49" s="493"/>
      <c r="CM49" s="493"/>
      <c r="CN49" s="493"/>
      <c r="CO49" s="493"/>
      <c r="CP49" s="493"/>
      <c r="CQ49" s="493"/>
      <c r="CR49" s="493"/>
      <c r="CS49" s="493"/>
      <c r="CT49" s="493"/>
      <c r="CU49" s="493"/>
      <c r="CV49" s="493"/>
      <c r="CW49" s="493"/>
      <c r="CX49" s="493"/>
      <c r="CY49" s="493"/>
      <c r="CZ49" s="493"/>
      <c r="DA49" s="493"/>
      <c r="DB49" s="493"/>
      <c r="DC49" s="493"/>
      <c r="DD49" s="493"/>
      <c r="DE49" s="493"/>
      <c r="DF49" s="493"/>
      <c r="DG49" s="493"/>
      <c r="DH49" s="493"/>
      <c r="DI49" s="493"/>
    </row>
    <row r="50" spans="5:113" x14ac:dyDescent="0.15">
      <c r="E50" s="493" t="s">
        <v>192</v>
      </c>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3"/>
      <c r="AU50" s="493"/>
      <c r="AV50" s="493"/>
      <c r="AW50" s="493"/>
      <c r="AX50" s="493"/>
      <c r="AY50" s="493"/>
      <c r="AZ50" s="493"/>
      <c r="BA50" s="493"/>
      <c r="BB50" s="493"/>
      <c r="BC50" s="493"/>
      <c r="BD50" s="493"/>
      <c r="BE50" s="493"/>
      <c r="BF50" s="493"/>
      <c r="BG50" s="493"/>
      <c r="BH50" s="493"/>
      <c r="BI50" s="493"/>
      <c r="BJ50" s="493"/>
      <c r="BK50" s="493"/>
      <c r="BL50" s="493"/>
      <c r="BM50" s="493"/>
      <c r="BN50" s="493"/>
      <c r="BO50" s="493"/>
      <c r="BP50" s="493"/>
      <c r="BQ50" s="493"/>
      <c r="BR50" s="493"/>
      <c r="BS50" s="493"/>
      <c r="BT50" s="493"/>
      <c r="BU50" s="493"/>
      <c r="BV50" s="493"/>
      <c r="BW50" s="493"/>
      <c r="BX50" s="493"/>
      <c r="BY50" s="493"/>
      <c r="BZ50" s="493"/>
      <c r="CA50" s="493"/>
      <c r="CB50" s="493"/>
      <c r="CC50" s="493"/>
      <c r="CD50" s="493"/>
      <c r="CE50" s="493"/>
      <c r="CF50" s="493"/>
      <c r="CG50" s="493"/>
      <c r="CH50" s="493"/>
      <c r="CI50" s="493"/>
      <c r="CJ50" s="493"/>
      <c r="CK50" s="493"/>
      <c r="CL50" s="493"/>
      <c r="CM50" s="493"/>
      <c r="CN50" s="493"/>
      <c r="CO50" s="493"/>
      <c r="CP50" s="493"/>
      <c r="CQ50" s="493"/>
      <c r="CR50" s="493"/>
      <c r="CS50" s="493"/>
      <c r="CT50" s="493"/>
      <c r="CU50" s="493"/>
      <c r="CV50" s="493"/>
      <c r="CW50" s="493"/>
      <c r="CX50" s="493"/>
      <c r="CY50" s="493"/>
      <c r="CZ50" s="493"/>
      <c r="DA50" s="493"/>
      <c r="DB50" s="493"/>
      <c r="DC50" s="493"/>
      <c r="DD50" s="493"/>
      <c r="DE50" s="493"/>
      <c r="DF50" s="493"/>
      <c r="DG50" s="493"/>
      <c r="DH50" s="493"/>
      <c r="DI50" s="493"/>
    </row>
    <row r="51" spans="5:113" x14ac:dyDescent="0.15">
      <c r="E51" s="493" t="s">
        <v>297</v>
      </c>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3"/>
      <c r="AU51" s="493"/>
      <c r="AV51" s="493"/>
      <c r="AW51" s="493"/>
      <c r="AX51" s="493"/>
      <c r="AY51" s="493"/>
      <c r="AZ51" s="493"/>
      <c r="BA51" s="493"/>
      <c r="BB51" s="493"/>
      <c r="BC51" s="493"/>
      <c r="BD51" s="493"/>
      <c r="BE51" s="493"/>
      <c r="BF51" s="493"/>
      <c r="BG51" s="493"/>
      <c r="BH51" s="493"/>
      <c r="BI51" s="493"/>
      <c r="BJ51" s="493"/>
      <c r="BK51" s="493"/>
      <c r="BL51" s="493"/>
      <c r="BM51" s="493"/>
      <c r="BN51" s="493"/>
      <c r="BO51" s="493"/>
      <c r="BP51" s="493"/>
      <c r="BQ51" s="493"/>
      <c r="BR51" s="493"/>
      <c r="BS51" s="493"/>
      <c r="BT51" s="493"/>
      <c r="BU51" s="493"/>
      <c r="BV51" s="493"/>
      <c r="BW51" s="493"/>
      <c r="BX51" s="493"/>
      <c r="BY51" s="493"/>
      <c r="BZ51" s="493"/>
      <c r="CA51" s="493"/>
      <c r="CB51" s="493"/>
      <c r="CC51" s="493"/>
      <c r="CD51" s="493"/>
      <c r="CE51" s="493"/>
      <c r="CF51" s="493"/>
      <c r="CG51" s="493"/>
      <c r="CH51" s="493"/>
      <c r="CI51" s="493"/>
      <c r="CJ51" s="493"/>
      <c r="CK51" s="493"/>
      <c r="CL51" s="493"/>
      <c r="CM51" s="493"/>
      <c r="CN51" s="493"/>
      <c r="CO51" s="493"/>
      <c r="CP51" s="493"/>
      <c r="CQ51" s="493"/>
      <c r="CR51" s="493"/>
      <c r="CS51" s="493"/>
      <c r="CT51" s="493"/>
      <c r="CU51" s="493"/>
      <c r="CV51" s="493"/>
      <c r="CW51" s="493"/>
      <c r="CX51" s="493"/>
      <c r="CY51" s="493"/>
      <c r="CZ51" s="493"/>
      <c r="DA51" s="493"/>
      <c r="DB51" s="493"/>
      <c r="DC51" s="493"/>
      <c r="DD51" s="493"/>
      <c r="DE51" s="493"/>
      <c r="DF51" s="493"/>
      <c r="DG51" s="493"/>
      <c r="DH51" s="493"/>
      <c r="DI51" s="493"/>
    </row>
    <row r="52" spans="5:113" x14ac:dyDescent="0.15">
      <c r="E52" s="493" t="s">
        <v>299</v>
      </c>
      <c r="F52" s="493"/>
      <c r="G52" s="493"/>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c r="AG52" s="493"/>
      <c r="AH52" s="493"/>
      <c r="AI52" s="493"/>
      <c r="AJ52" s="493"/>
      <c r="AK52" s="493"/>
      <c r="AL52" s="493"/>
      <c r="AM52" s="493"/>
      <c r="AN52" s="493"/>
      <c r="AO52" s="493"/>
      <c r="AP52" s="493"/>
      <c r="AQ52" s="493"/>
      <c r="AR52" s="493"/>
      <c r="AS52" s="493"/>
      <c r="AT52" s="493"/>
      <c r="AU52" s="493"/>
      <c r="AV52" s="493"/>
      <c r="AW52" s="493"/>
      <c r="AX52" s="493"/>
      <c r="AY52" s="493"/>
      <c r="AZ52" s="493"/>
      <c r="BA52" s="493"/>
      <c r="BB52" s="493"/>
      <c r="BC52" s="493"/>
      <c r="BD52" s="493"/>
      <c r="BE52" s="493"/>
      <c r="BF52" s="493"/>
      <c r="BG52" s="493"/>
      <c r="BH52" s="493"/>
      <c r="BI52" s="493"/>
      <c r="BJ52" s="493"/>
      <c r="BK52" s="493"/>
      <c r="BL52" s="493"/>
      <c r="BM52" s="493"/>
      <c r="BN52" s="493"/>
      <c r="BO52" s="493"/>
      <c r="BP52" s="493"/>
      <c r="BQ52" s="493"/>
      <c r="BR52" s="493"/>
      <c r="BS52" s="493"/>
      <c r="BT52" s="493"/>
      <c r="BU52" s="493"/>
      <c r="BV52" s="493"/>
      <c r="BW52" s="493"/>
      <c r="BX52" s="493"/>
      <c r="BY52" s="493"/>
      <c r="BZ52" s="493"/>
      <c r="CA52" s="493"/>
      <c r="CB52" s="493"/>
      <c r="CC52" s="493"/>
      <c r="CD52" s="493"/>
      <c r="CE52" s="493"/>
      <c r="CF52" s="493"/>
      <c r="CG52" s="493"/>
      <c r="CH52" s="493"/>
      <c r="CI52" s="493"/>
      <c r="CJ52" s="493"/>
      <c r="CK52" s="493"/>
      <c r="CL52" s="493"/>
      <c r="CM52" s="493"/>
      <c r="CN52" s="493"/>
      <c r="CO52" s="493"/>
      <c r="CP52" s="493"/>
      <c r="CQ52" s="493"/>
      <c r="CR52" s="493"/>
      <c r="CS52" s="493"/>
      <c r="CT52" s="493"/>
      <c r="CU52" s="493"/>
      <c r="CV52" s="493"/>
      <c r="CW52" s="493"/>
      <c r="CX52" s="493"/>
      <c r="CY52" s="493"/>
      <c r="CZ52" s="493"/>
      <c r="DA52" s="493"/>
      <c r="DB52" s="493"/>
      <c r="DC52" s="493"/>
      <c r="DD52" s="493"/>
      <c r="DE52" s="493"/>
      <c r="DF52" s="493"/>
      <c r="DG52" s="493"/>
      <c r="DH52" s="493"/>
      <c r="DI52" s="493"/>
    </row>
    <row r="53" spans="5:113" x14ac:dyDescent="0.15">
      <c r="E53" s="493" t="s">
        <v>300</v>
      </c>
      <c r="F53" s="493"/>
      <c r="G53" s="493"/>
      <c r="H53" s="493"/>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493"/>
      <c r="AO53" s="493"/>
      <c r="AP53" s="493"/>
      <c r="AQ53" s="493"/>
      <c r="AR53" s="493"/>
      <c r="AS53" s="493"/>
      <c r="AT53" s="493"/>
      <c r="AU53" s="493"/>
      <c r="AV53" s="493"/>
      <c r="AW53" s="493"/>
      <c r="AX53" s="493"/>
      <c r="AY53" s="493"/>
      <c r="AZ53" s="493"/>
      <c r="BA53" s="493"/>
      <c r="BB53" s="493"/>
      <c r="BC53" s="493"/>
      <c r="BD53" s="493"/>
      <c r="BE53" s="493"/>
      <c r="BF53" s="493"/>
      <c r="BG53" s="493"/>
      <c r="BH53" s="493"/>
      <c r="BI53" s="493"/>
      <c r="BJ53" s="493"/>
      <c r="BK53" s="493"/>
      <c r="BL53" s="493"/>
      <c r="BM53" s="493"/>
      <c r="BN53" s="493"/>
      <c r="BO53" s="493"/>
      <c r="BP53" s="493"/>
      <c r="BQ53" s="493"/>
      <c r="BR53" s="493"/>
      <c r="BS53" s="493"/>
      <c r="BT53" s="493"/>
      <c r="BU53" s="493"/>
      <c r="BV53" s="493"/>
      <c r="BW53" s="493"/>
      <c r="BX53" s="493"/>
      <c r="BY53" s="493"/>
      <c r="BZ53" s="493"/>
      <c r="CA53" s="493"/>
      <c r="CB53" s="493"/>
      <c r="CC53" s="493"/>
      <c r="CD53" s="493"/>
      <c r="CE53" s="493"/>
      <c r="CF53" s="493"/>
      <c r="CG53" s="493"/>
      <c r="CH53" s="493"/>
      <c r="CI53" s="493"/>
      <c r="CJ53" s="493"/>
      <c r="CK53" s="493"/>
      <c r="CL53" s="493"/>
      <c r="CM53" s="493"/>
      <c r="CN53" s="493"/>
      <c r="CO53" s="493"/>
      <c r="CP53" s="493"/>
      <c r="CQ53" s="493"/>
      <c r="CR53" s="493"/>
      <c r="CS53" s="493"/>
      <c r="CT53" s="493"/>
      <c r="CU53" s="493"/>
      <c r="CV53" s="493"/>
      <c r="CW53" s="493"/>
      <c r="CX53" s="493"/>
      <c r="CY53" s="493"/>
      <c r="CZ53" s="493"/>
      <c r="DA53" s="493"/>
      <c r="DB53" s="493"/>
      <c r="DC53" s="493"/>
      <c r="DD53" s="493"/>
      <c r="DE53" s="493"/>
      <c r="DF53" s="493"/>
      <c r="DG53" s="493"/>
      <c r="DH53" s="493"/>
      <c r="DI53" s="493"/>
    </row>
    <row r="54" spans="5:113" x14ac:dyDescent="0.15"/>
    <row r="55" spans="5:113" x14ac:dyDescent="0.15"/>
    <row r="56" spans="5:113" x14ac:dyDescent="0.15"/>
  </sheetData>
  <sheetProtection algorithmName="SHA-512" hashValue="eZx+a68V+Zlni9WM51yelQeLjnK+NDcalgHw3k8BFiauVOmw7lzbWIuA+sWsSVrBLxpQmGx9HSSNouMbuicomA==" saltValue="lTu+kuH0l1Wq69Xpmu6tl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303</v>
      </c>
      <c r="DI1" s="574"/>
      <c r="DJ1" s="574"/>
      <c r="DK1" s="574"/>
      <c r="DL1" s="574"/>
      <c r="DM1" s="574"/>
      <c r="DN1" s="575"/>
      <c r="DO1" s="1"/>
      <c r="DP1" s="573" t="s">
        <v>304</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15">
      <c r="B2" s="40" t="s">
        <v>306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1" t="s">
        <v>118</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307</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11"/>
      <c r="CD3" s="361" t="s">
        <v>308</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11"/>
    </row>
    <row r="4" spans="2:143" ht="11.25" customHeight="1" x14ac:dyDescent="0.15">
      <c r="B4" s="361" t="s">
        <v>8</v>
      </c>
      <c r="C4" s="362"/>
      <c r="D4" s="362"/>
      <c r="E4" s="362"/>
      <c r="F4" s="362"/>
      <c r="G4" s="362"/>
      <c r="H4" s="362"/>
      <c r="I4" s="362"/>
      <c r="J4" s="362"/>
      <c r="K4" s="362"/>
      <c r="L4" s="362"/>
      <c r="M4" s="362"/>
      <c r="N4" s="362"/>
      <c r="O4" s="362"/>
      <c r="P4" s="362"/>
      <c r="Q4" s="411"/>
      <c r="R4" s="361" t="s">
        <v>311</v>
      </c>
      <c r="S4" s="362"/>
      <c r="T4" s="362"/>
      <c r="U4" s="362"/>
      <c r="V4" s="362"/>
      <c r="W4" s="362"/>
      <c r="X4" s="362"/>
      <c r="Y4" s="411"/>
      <c r="Z4" s="361" t="s">
        <v>314</v>
      </c>
      <c r="AA4" s="362"/>
      <c r="AB4" s="362"/>
      <c r="AC4" s="411"/>
      <c r="AD4" s="361" t="s">
        <v>254</v>
      </c>
      <c r="AE4" s="362"/>
      <c r="AF4" s="362"/>
      <c r="AG4" s="362"/>
      <c r="AH4" s="362"/>
      <c r="AI4" s="362"/>
      <c r="AJ4" s="362"/>
      <c r="AK4" s="411"/>
      <c r="AL4" s="361" t="s">
        <v>314</v>
      </c>
      <c r="AM4" s="362"/>
      <c r="AN4" s="362"/>
      <c r="AO4" s="411"/>
      <c r="AP4" s="576" t="s">
        <v>317</v>
      </c>
      <c r="AQ4" s="576"/>
      <c r="AR4" s="576"/>
      <c r="AS4" s="576"/>
      <c r="AT4" s="576"/>
      <c r="AU4" s="576"/>
      <c r="AV4" s="576"/>
      <c r="AW4" s="576"/>
      <c r="AX4" s="576"/>
      <c r="AY4" s="576"/>
      <c r="AZ4" s="576"/>
      <c r="BA4" s="576"/>
      <c r="BB4" s="576"/>
      <c r="BC4" s="576"/>
      <c r="BD4" s="576"/>
      <c r="BE4" s="576"/>
      <c r="BF4" s="576"/>
      <c r="BG4" s="576" t="s">
        <v>290</v>
      </c>
      <c r="BH4" s="576"/>
      <c r="BI4" s="576"/>
      <c r="BJ4" s="576"/>
      <c r="BK4" s="576"/>
      <c r="BL4" s="576"/>
      <c r="BM4" s="576"/>
      <c r="BN4" s="576"/>
      <c r="BO4" s="576" t="s">
        <v>314</v>
      </c>
      <c r="BP4" s="576"/>
      <c r="BQ4" s="576"/>
      <c r="BR4" s="576"/>
      <c r="BS4" s="576" t="s">
        <v>318</v>
      </c>
      <c r="BT4" s="576"/>
      <c r="BU4" s="576"/>
      <c r="BV4" s="576"/>
      <c r="BW4" s="576"/>
      <c r="BX4" s="576"/>
      <c r="BY4" s="576"/>
      <c r="BZ4" s="576"/>
      <c r="CA4" s="576"/>
      <c r="CB4" s="576"/>
      <c r="CD4" s="361" t="s">
        <v>319</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11"/>
    </row>
    <row r="5" spans="2:143" ht="11.25" customHeight="1" x14ac:dyDescent="0.15">
      <c r="B5" s="577" t="s">
        <v>313</v>
      </c>
      <c r="C5" s="578"/>
      <c r="D5" s="578"/>
      <c r="E5" s="578"/>
      <c r="F5" s="578"/>
      <c r="G5" s="578"/>
      <c r="H5" s="578"/>
      <c r="I5" s="578"/>
      <c r="J5" s="578"/>
      <c r="K5" s="578"/>
      <c r="L5" s="578"/>
      <c r="M5" s="578"/>
      <c r="N5" s="578"/>
      <c r="O5" s="578"/>
      <c r="P5" s="578"/>
      <c r="Q5" s="579"/>
      <c r="R5" s="580">
        <v>271702</v>
      </c>
      <c r="S5" s="581"/>
      <c r="T5" s="581"/>
      <c r="U5" s="581"/>
      <c r="V5" s="581"/>
      <c r="W5" s="581"/>
      <c r="X5" s="581"/>
      <c r="Y5" s="582"/>
      <c r="Z5" s="583">
        <v>4.0999999999999996</v>
      </c>
      <c r="AA5" s="583"/>
      <c r="AB5" s="583"/>
      <c r="AC5" s="583"/>
      <c r="AD5" s="584">
        <v>271702</v>
      </c>
      <c r="AE5" s="584"/>
      <c r="AF5" s="584"/>
      <c r="AG5" s="584"/>
      <c r="AH5" s="584"/>
      <c r="AI5" s="584"/>
      <c r="AJ5" s="584"/>
      <c r="AK5" s="584"/>
      <c r="AL5" s="585">
        <v>10.3</v>
      </c>
      <c r="AM5" s="586"/>
      <c r="AN5" s="586"/>
      <c r="AO5" s="587"/>
      <c r="AP5" s="577" t="s">
        <v>321</v>
      </c>
      <c r="AQ5" s="578"/>
      <c r="AR5" s="578"/>
      <c r="AS5" s="578"/>
      <c r="AT5" s="578"/>
      <c r="AU5" s="578"/>
      <c r="AV5" s="578"/>
      <c r="AW5" s="578"/>
      <c r="AX5" s="578"/>
      <c r="AY5" s="578"/>
      <c r="AZ5" s="578"/>
      <c r="BA5" s="578"/>
      <c r="BB5" s="578"/>
      <c r="BC5" s="578"/>
      <c r="BD5" s="578"/>
      <c r="BE5" s="578"/>
      <c r="BF5" s="579"/>
      <c r="BG5" s="588">
        <v>269316</v>
      </c>
      <c r="BH5" s="367"/>
      <c r="BI5" s="367"/>
      <c r="BJ5" s="367"/>
      <c r="BK5" s="367"/>
      <c r="BL5" s="367"/>
      <c r="BM5" s="367"/>
      <c r="BN5" s="589"/>
      <c r="BO5" s="590">
        <v>99.1</v>
      </c>
      <c r="BP5" s="590"/>
      <c r="BQ5" s="590"/>
      <c r="BR5" s="590"/>
      <c r="BS5" s="591">
        <v>3703</v>
      </c>
      <c r="BT5" s="591"/>
      <c r="BU5" s="591"/>
      <c r="BV5" s="591"/>
      <c r="BW5" s="591"/>
      <c r="BX5" s="591"/>
      <c r="BY5" s="591"/>
      <c r="BZ5" s="591"/>
      <c r="CA5" s="591"/>
      <c r="CB5" s="592"/>
      <c r="CD5" s="361" t="s">
        <v>317</v>
      </c>
      <c r="CE5" s="362"/>
      <c r="CF5" s="362"/>
      <c r="CG5" s="362"/>
      <c r="CH5" s="362"/>
      <c r="CI5" s="362"/>
      <c r="CJ5" s="362"/>
      <c r="CK5" s="362"/>
      <c r="CL5" s="362"/>
      <c r="CM5" s="362"/>
      <c r="CN5" s="362"/>
      <c r="CO5" s="362"/>
      <c r="CP5" s="362"/>
      <c r="CQ5" s="411"/>
      <c r="CR5" s="361" t="s">
        <v>324</v>
      </c>
      <c r="CS5" s="362"/>
      <c r="CT5" s="362"/>
      <c r="CU5" s="362"/>
      <c r="CV5" s="362"/>
      <c r="CW5" s="362"/>
      <c r="CX5" s="362"/>
      <c r="CY5" s="411"/>
      <c r="CZ5" s="361" t="s">
        <v>314</v>
      </c>
      <c r="DA5" s="362"/>
      <c r="DB5" s="362"/>
      <c r="DC5" s="411"/>
      <c r="DD5" s="361" t="s">
        <v>325</v>
      </c>
      <c r="DE5" s="362"/>
      <c r="DF5" s="362"/>
      <c r="DG5" s="362"/>
      <c r="DH5" s="362"/>
      <c r="DI5" s="362"/>
      <c r="DJ5" s="362"/>
      <c r="DK5" s="362"/>
      <c r="DL5" s="362"/>
      <c r="DM5" s="362"/>
      <c r="DN5" s="362"/>
      <c r="DO5" s="362"/>
      <c r="DP5" s="411"/>
      <c r="DQ5" s="361" t="s">
        <v>327</v>
      </c>
      <c r="DR5" s="362"/>
      <c r="DS5" s="362"/>
      <c r="DT5" s="362"/>
      <c r="DU5" s="362"/>
      <c r="DV5" s="362"/>
      <c r="DW5" s="362"/>
      <c r="DX5" s="362"/>
      <c r="DY5" s="362"/>
      <c r="DZ5" s="362"/>
      <c r="EA5" s="362"/>
      <c r="EB5" s="362"/>
      <c r="EC5" s="411"/>
    </row>
    <row r="6" spans="2:143" ht="11.25" customHeight="1" x14ac:dyDescent="0.15">
      <c r="B6" s="593" t="s">
        <v>328</v>
      </c>
      <c r="C6" s="493"/>
      <c r="D6" s="493"/>
      <c r="E6" s="493"/>
      <c r="F6" s="493"/>
      <c r="G6" s="493"/>
      <c r="H6" s="493"/>
      <c r="I6" s="493"/>
      <c r="J6" s="493"/>
      <c r="K6" s="493"/>
      <c r="L6" s="493"/>
      <c r="M6" s="493"/>
      <c r="N6" s="493"/>
      <c r="O6" s="493"/>
      <c r="P6" s="493"/>
      <c r="Q6" s="594"/>
      <c r="R6" s="588">
        <v>52655</v>
      </c>
      <c r="S6" s="367"/>
      <c r="T6" s="367"/>
      <c r="U6" s="367"/>
      <c r="V6" s="367"/>
      <c r="W6" s="367"/>
      <c r="X6" s="367"/>
      <c r="Y6" s="589"/>
      <c r="Z6" s="590">
        <v>0.8</v>
      </c>
      <c r="AA6" s="590"/>
      <c r="AB6" s="590"/>
      <c r="AC6" s="590"/>
      <c r="AD6" s="591">
        <v>52655</v>
      </c>
      <c r="AE6" s="591"/>
      <c r="AF6" s="591"/>
      <c r="AG6" s="591"/>
      <c r="AH6" s="591"/>
      <c r="AI6" s="591"/>
      <c r="AJ6" s="591"/>
      <c r="AK6" s="591"/>
      <c r="AL6" s="595">
        <v>2</v>
      </c>
      <c r="AM6" s="373"/>
      <c r="AN6" s="373"/>
      <c r="AO6" s="596"/>
      <c r="AP6" s="593" t="s">
        <v>107</v>
      </c>
      <c r="AQ6" s="493"/>
      <c r="AR6" s="493"/>
      <c r="AS6" s="493"/>
      <c r="AT6" s="493"/>
      <c r="AU6" s="493"/>
      <c r="AV6" s="493"/>
      <c r="AW6" s="493"/>
      <c r="AX6" s="493"/>
      <c r="AY6" s="493"/>
      <c r="AZ6" s="493"/>
      <c r="BA6" s="493"/>
      <c r="BB6" s="493"/>
      <c r="BC6" s="493"/>
      <c r="BD6" s="493"/>
      <c r="BE6" s="493"/>
      <c r="BF6" s="594"/>
      <c r="BG6" s="588">
        <v>269316</v>
      </c>
      <c r="BH6" s="367"/>
      <c r="BI6" s="367"/>
      <c r="BJ6" s="367"/>
      <c r="BK6" s="367"/>
      <c r="BL6" s="367"/>
      <c r="BM6" s="367"/>
      <c r="BN6" s="589"/>
      <c r="BO6" s="590">
        <v>99.1</v>
      </c>
      <c r="BP6" s="590"/>
      <c r="BQ6" s="590"/>
      <c r="BR6" s="590"/>
      <c r="BS6" s="591">
        <v>3703</v>
      </c>
      <c r="BT6" s="591"/>
      <c r="BU6" s="591"/>
      <c r="BV6" s="591"/>
      <c r="BW6" s="591"/>
      <c r="BX6" s="591"/>
      <c r="BY6" s="591"/>
      <c r="BZ6" s="591"/>
      <c r="CA6" s="591"/>
      <c r="CB6" s="592"/>
      <c r="CD6" s="577" t="s">
        <v>329</v>
      </c>
      <c r="CE6" s="578"/>
      <c r="CF6" s="578"/>
      <c r="CG6" s="578"/>
      <c r="CH6" s="578"/>
      <c r="CI6" s="578"/>
      <c r="CJ6" s="578"/>
      <c r="CK6" s="578"/>
      <c r="CL6" s="578"/>
      <c r="CM6" s="578"/>
      <c r="CN6" s="578"/>
      <c r="CO6" s="578"/>
      <c r="CP6" s="578"/>
      <c r="CQ6" s="579"/>
      <c r="CR6" s="588">
        <v>43707</v>
      </c>
      <c r="CS6" s="367"/>
      <c r="CT6" s="367"/>
      <c r="CU6" s="367"/>
      <c r="CV6" s="367"/>
      <c r="CW6" s="367"/>
      <c r="CX6" s="367"/>
      <c r="CY6" s="589"/>
      <c r="CZ6" s="585">
        <v>0.7</v>
      </c>
      <c r="DA6" s="586"/>
      <c r="DB6" s="586"/>
      <c r="DC6" s="597"/>
      <c r="DD6" s="598">
        <v>15</v>
      </c>
      <c r="DE6" s="367"/>
      <c r="DF6" s="367"/>
      <c r="DG6" s="367"/>
      <c r="DH6" s="367"/>
      <c r="DI6" s="367"/>
      <c r="DJ6" s="367"/>
      <c r="DK6" s="367"/>
      <c r="DL6" s="367"/>
      <c r="DM6" s="367"/>
      <c r="DN6" s="367"/>
      <c r="DO6" s="367"/>
      <c r="DP6" s="589"/>
      <c r="DQ6" s="598">
        <v>43707</v>
      </c>
      <c r="DR6" s="367"/>
      <c r="DS6" s="367"/>
      <c r="DT6" s="367"/>
      <c r="DU6" s="367"/>
      <c r="DV6" s="367"/>
      <c r="DW6" s="367"/>
      <c r="DX6" s="367"/>
      <c r="DY6" s="367"/>
      <c r="DZ6" s="367"/>
      <c r="EA6" s="367"/>
      <c r="EB6" s="367"/>
      <c r="EC6" s="599"/>
    </row>
    <row r="7" spans="2:143" ht="11.25" customHeight="1" x14ac:dyDescent="0.15">
      <c r="B7" s="593" t="s">
        <v>41</v>
      </c>
      <c r="C7" s="493"/>
      <c r="D7" s="493"/>
      <c r="E7" s="493"/>
      <c r="F7" s="493"/>
      <c r="G7" s="493"/>
      <c r="H7" s="493"/>
      <c r="I7" s="493"/>
      <c r="J7" s="493"/>
      <c r="K7" s="493"/>
      <c r="L7" s="493"/>
      <c r="M7" s="493"/>
      <c r="N7" s="493"/>
      <c r="O7" s="493"/>
      <c r="P7" s="493"/>
      <c r="Q7" s="594"/>
      <c r="R7" s="588">
        <v>142</v>
      </c>
      <c r="S7" s="367"/>
      <c r="T7" s="367"/>
      <c r="U7" s="367"/>
      <c r="V7" s="367"/>
      <c r="W7" s="367"/>
      <c r="X7" s="367"/>
      <c r="Y7" s="589"/>
      <c r="Z7" s="590">
        <v>0</v>
      </c>
      <c r="AA7" s="590"/>
      <c r="AB7" s="590"/>
      <c r="AC7" s="590"/>
      <c r="AD7" s="591">
        <v>142</v>
      </c>
      <c r="AE7" s="591"/>
      <c r="AF7" s="591"/>
      <c r="AG7" s="591"/>
      <c r="AH7" s="591"/>
      <c r="AI7" s="591"/>
      <c r="AJ7" s="591"/>
      <c r="AK7" s="591"/>
      <c r="AL7" s="595">
        <v>0</v>
      </c>
      <c r="AM7" s="373"/>
      <c r="AN7" s="373"/>
      <c r="AO7" s="596"/>
      <c r="AP7" s="593" t="s">
        <v>330</v>
      </c>
      <c r="AQ7" s="493"/>
      <c r="AR7" s="493"/>
      <c r="AS7" s="493"/>
      <c r="AT7" s="493"/>
      <c r="AU7" s="493"/>
      <c r="AV7" s="493"/>
      <c r="AW7" s="493"/>
      <c r="AX7" s="493"/>
      <c r="AY7" s="493"/>
      <c r="AZ7" s="493"/>
      <c r="BA7" s="493"/>
      <c r="BB7" s="493"/>
      <c r="BC7" s="493"/>
      <c r="BD7" s="493"/>
      <c r="BE7" s="493"/>
      <c r="BF7" s="594"/>
      <c r="BG7" s="588">
        <v>125615</v>
      </c>
      <c r="BH7" s="367"/>
      <c r="BI7" s="367"/>
      <c r="BJ7" s="367"/>
      <c r="BK7" s="367"/>
      <c r="BL7" s="367"/>
      <c r="BM7" s="367"/>
      <c r="BN7" s="589"/>
      <c r="BO7" s="590">
        <v>46.2</v>
      </c>
      <c r="BP7" s="590"/>
      <c r="BQ7" s="590"/>
      <c r="BR7" s="590"/>
      <c r="BS7" s="591">
        <v>3703</v>
      </c>
      <c r="BT7" s="591"/>
      <c r="BU7" s="591"/>
      <c r="BV7" s="591"/>
      <c r="BW7" s="591"/>
      <c r="BX7" s="591"/>
      <c r="BY7" s="591"/>
      <c r="BZ7" s="591"/>
      <c r="CA7" s="591"/>
      <c r="CB7" s="592"/>
      <c r="CD7" s="593" t="s">
        <v>332</v>
      </c>
      <c r="CE7" s="493"/>
      <c r="CF7" s="493"/>
      <c r="CG7" s="493"/>
      <c r="CH7" s="493"/>
      <c r="CI7" s="493"/>
      <c r="CJ7" s="493"/>
      <c r="CK7" s="493"/>
      <c r="CL7" s="493"/>
      <c r="CM7" s="493"/>
      <c r="CN7" s="493"/>
      <c r="CO7" s="493"/>
      <c r="CP7" s="493"/>
      <c r="CQ7" s="594"/>
      <c r="CR7" s="588">
        <v>1900195</v>
      </c>
      <c r="CS7" s="367"/>
      <c r="CT7" s="367"/>
      <c r="CU7" s="367"/>
      <c r="CV7" s="367"/>
      <c r="CW7" s="367"/>
      <c r="CX7" s="367"/>
      <c r="CY7" s="589"/>
      <c r="CZ7" s="590">
        <v>29.4</v>
      </c>
      <c r="DA7" s="590"/>
      <c r="DB7" s="590"/>
      <c r="DC7" s="590"/>
      <c r="DD7" s="598">
        <v>39694</v>
      </c>
      <c r="DE7" s="367"/>
      <c r="DF7" s="367"/>
      <c r="DG7" s="367"/>
      <c r="DH7" s="367"/>
      <c r="DI7" s="367"/>
      <c r="DJ7" s="367"/>
      <c r="DK7" s="367"/>
      <c r="DL7" s="367"/>
      <c r="DM7" s="367"/>
      <c r="DN7" s="367"/>
      <c r="DO7" s="367"/>
      <c r="DP7" s="589"/>
      <c r="DQ7" s="598">
        <v>661081</v>
      </c>
      <c r="DR7" s="367"/>
      <c r="DS7" s="367"/>
      <c r="DT7" s="367"/>
      <c r="DU7" s="367"/>
      <c r="DV7" s="367"/>
      <c r="DW7" s="367"/>
      <c r="DX7" s="367"/>
      <c r="DY7" s="367"/>
      <c r="DZ7" s="367"/>
      <c r="EA7" s="367"/>
      <c r="EB7" s="367"/>
      <c r="EC7" s="599"/>
    </row>
    <row r="8" spans="2:143" ht="11.25" customHeight="1" x14ac:dyDescent="0.15">
      <c r="B8" s="593" t="s">
        <v>333</v>
      </c>
      <c r="C8" s="493"/>
      <c r="D8" s="493"/>
      <c r="E8" s="493"/>
      <c r="F8" s="493"/>
      <c r="G8" s="493"/>
      <c r="H8" s="493"/>
      <c r="I8" s="493"/>
      <c r="J8" s="493"/>
      <c r="K8" s="493"/>
      <c r="L8" s="493"/>
      <c r="M8" s="493"/>
      <c r="N8" s="493"/>
      <c r="O8" s="493"/>
      <c r="P8" s="493"/>
      <c r="Q8" s="594"/>
      <c r="R8" s="588">
        <v>1355</v>
      </c>
      <c r="S8" s="367"/>
      <c r="T8" s="367"/>
      <c r="U8" s="367"/>
      <c r="V8" s="367"/>
      <c r="W8" s="367"/>
      <c r="X8" s="367"/>
      <c r="Y8" s="589"/>
      <c r="Z8" s="590">
        <v>0</v>
      </c>
      <c r="AA8" s="590"/>
      <c r="AB8" s="590"/>
      <c r="AC8" s="590"/>
      <c r="AD8" s="591">
        <v>1355</v>
      </c>
      <c r="AE8" s="591"/>
      <c r="AF8" s="591"/>
      <c r="AG8" s="591"/>
      <c r="AH8" s="591"/>
      <c r="AI8" s="591"/>
      <c r="AJ8" s="591"/>
      <c r="AK8" s="591"/>
      <c r="AL8" s="595">
        <v>0.1</v>
      </c>
      <c r="AM8" s="373"/>
      <c r="AN8" s="373"/>
      <c r="AO8" s="596"/>
      <c r="AP8" s="593" t="s">
        <v>109</v>
      </c>
      <c r="AQ8" s="493"/>
      <c r="AR8" s="493"/>
      <c r="AS8" s="493"/>
      <c r="AT8" s="493"/>
      <c r="AU8" s="493"/>
      <c r="AV8" s="493"/>
      <c r="AW8" s="493"/>
      <c r="AX8" s="493"/>
      <c r="AY8" s="493"/>
      <c r="AZ8" s="493"/>
      <c r="BA8" s="493"/>
      <c r="BB8" s="493"/>
      <c r="BC8" s="493"/>
      <c r="BD8" s="493"/>
      <c r="BE8" s="493"/>
      <c r="BF8" s="594"/>
      <c r="BG8" s="588">
        <v>4116</v>
      </c>
      <c r="BH8" s="367"/>
      <c r="BI8" s="367"/>
      <c r="BJ8" s="367"/>
      <c r="BK8" s="367"/>
      <c r="BL8" s="367"/>
      <c r="BM8" s="367"/>
      <c r="BN8" s="589"/>
      <c r="BO8" s="590">
        <v>1.5</v>
      </c>
      <c r="BP8" s="590"/>
      <c r="BQ8" s="590"/>
      <c r="BR8" s="590"/>
      <c r="BS8" s="591" t="s">
        <v>195</v>
      </c>
      <c r="BT8" s="591"/>
      <c r="BU8" s="591"/>
      <c r="BV8" s="591"/>
      <c r="BW8" s="591"/>
      <c r="BX8" s="591"/>
      <c r="BY8" s="591"/>
      <c r="BZ8" s="591"/>
      <c r="CA8" s="591"/>
      <c r="CB8" s="592"/>
      <c r="CD8" s="593" t="s">
        <v>336</v>
      </c>
      <c r="CE8" s="493"/>
      <c r="CF8" s="493"/>
      <c r="CG8" s="493"/>
      <c r="CH8" s="493"/>
      <c r="CI8" s="493"/>
      <c r="CJ8" s="493"/>
      <c r="CK8" s="493"/>
      <c r="CL8" s="493"/>
      <c r="CM8" s="493"/>
      <c r="CN8" s="493"/>
      <c r="CO8" s="493"/>
      <c r="CP8" s="493"/>
      <c r="CQ8" s="594"/>
      <c r="CR8" s="588">
        <v>863642</v>
      </c>
      <c r="CS8" s="367"/>
      <c r="CT8" s="367"/>
      <c r="CU8" s="367"/>
      <c r="CV8" s="367"/>
      <c r="CW8" s="367"/>
      <c r="CX8" s="367"/>
      <c r="CY8" s="589"/>
      <c r="CZ8" s="590">
        <v>13.4</v>
      </c>
      <c r="DA8" s="590"/>
      <c r="DB8" s="590"/>
      <c r="DC8" s="590"/>
      <c r="DD8" s="598">
        <v>11330</v>
      </c>
      <c r="DE8" s="367"/>
      <c r="DF8" s="367"/>
      <c r="DG8" s="367"/>
      <c r="DH8" s="367"/>
      <c r="DI8" s="367"/>
      <c r="DJ8" s="367"/>
      <c r="DK8" s="367"/>
      <c r="DL8" s="367"/>
      <c r="DM8" s="367"/>
      <c r="DN8" s="367"/>
      <c r="DO8" s="367"/>
      <c r="DP8" s="589"/>
      <c r="DQ8" s="598">
        <v>539817</v>
      </c>
      <c r="DR8" s="367"/>
      <c r="DS8" s="367"/>
      <c r="DT8" s="367"/>
      <c r="DU8" s="367"/>
      <c r="DV8" s="367"/>
      <c r="DW8" s="367"/>
      <c r="DX8" s="367"/>
      <c r="DY8" s="367"/>
      <c r="DZ8" s="367"/>
      <c r="EA8" s="367"/>
      <c r="EB8" s="367"/>
      <c r="EC8" s="599"/>
    </row>
    <row r="9" spans="2:143" ht="11.25" customHeight="1" x14ac:dyDescent="0.15">
      <c r="B9" s="593" t="s">
        <v>335</v>
      </c>
      <c r="C9" s="493"/>
      <c r="D9" s="493"/>
      <c r="E9" s="493"/>
      <c r="F9" s="493"/>
      <c r="G9" s="493"/>
      <c r="H9" s="493"/>
      <c r="I9" s="493"/>
      <c r="J9" s="493"/>
      <c r="K9" s="493"/>
      <c r="L9" s="493"/>
      <c r="M9" s="493"/>
      <c r="N9" s="493"/>
      <c r="O9" s="493"/>
      <c r="P9" s="493"/>
      <c r="Q9" s="594"/>
      <c r="R9" s="588">
        <v>2081</v>
      </c>
      <c r="S9" s="367"/>
      <c r="T9" s="367"/>
      <c r="U9" s="367"/>
      <c r="V9" s="367"/>
      <c r="W9" s="367"/>
      <c r="X9" s="367"/>
      <c r="Y9" s="589"/>
      <c r="Z9" s="590">
        <v>0</v>
      </c>
      <c r="AA9" s="590"/>
      <c r="AB9" s="590"/>
      <c r="AC9" s="590"/>
      <c r="AD9" s="591">
        <v>2081</v>
      </c>
      <c r="AE9" s="591"/>
      <c r="AF9" s="591"/>
      <c r="AG9" s="591"/>
      <c r="AH9" s="591"/>
      <c r="AI9" s="591"/>
      <c r="AJ9" s="591"/>
      <c r="AK9" s="591"/>
      <c r="AL9" s="595">
        <v>0.1</v>
      </c>
      <c r="AM9" s="373"/>
      <c r="AN9" s="373"/>
      <c r="AO9" s="596"/>
      <c r="AP9" s="593" t="s">
        <v>337</v>
      </c>
      <c r="AQ9" s="493"/>
      <c r="AR9" s="493"/>
      <c r="AS9" s="493"/>
      <c r="AT9" s="493"/>
      <c r="AU9" s="493"/>
      <c r="AV9" s="493"/>
      <c r="AW9" s="493"/>
      <c r="AX9" s="493"/>
      <c r="AY9" s="493"/>
      <c r="AZ9" s="493"/>
      <c r="BA9" s="493"/>
      <c r="BB9" s="493"/>
      <c r="BC9" s="493"/>
      <c r="BD9" s="493"/>
      <c r="BE9" s="493"/>
      <c r="BF9" s="594"/>
      <c r="BG9" s="588">
        <v>101204</v>
      </c>
      <c r="BH9" s="367"/>
      <c r="BI9" s="367"/>
      <c r="BJ9" s="367"/>
      <c r="BK9" s="367"/>
      <c r="BL9" s="367"/>
      <c r="BM9" s="367"/>
      <c r="BN9" s="589"/>
      <c r="BO9" s="590">
        <v>37.200000000000003</v>
      </c>
      <c r="BP9" s="590"/>
      <c r="BQ9" s="590"/>
      <c r="BR9" s="590"/>
      <c r="BS9" s="591" t="s">
        <v>195</v>
      </c>
      <c r="BT9" s="591"/>
      <c r="BU9" s="591"/>
      <c r="BV9" s="591"/>
      <c r="BW9" s="591"/>
      <c r="BX9" s="591"/>
      <c r="BY9" s="591"/>
      <c r="BZ9" s="591"/>
      <c r="CA9" s="591"/>
      <c r="CB9" s="592"/>
      <c r="CD9" s="593" t="s">
        <v>340</v>
      </c>
      <c r="CE9" s="493"/>
      <c r="CF9" s="493"/>
      <c r="CG9" s="493"/>
      <c r="CH9" s="493"/>
      <c r="CI9" s="493"/>
      <c r="CJ9" s="493"/>
      <c r="CK9" s="493"/>
      <c r="CL9" s="493"/>
      <c r="CM9" s="493"/>
      <c r="CN9" s="493"/>
      <c r="CO9" s="493"/>
      <c r="CP9" s="493"/>
      <c r="CQ9" s="594"/>
      <c r="CR9" s="588">
        <v>374186</v>
      </c>
      <c r="CS9" s="367"/>
      <c r="CT9" s="367"/>
      <c r="CU9" s="367"/>
      <c r="CV9" s="367"/>
      <c r="CW9" s="367"/>
      <c r="CX9" s="367"/>
      <c r="CY9" s="589"/>
      <c r="CZ9" s="590">
        <v>5.8</v>
      </c>
      <c r="DA9" s="590"/>
      <c r="DB9" s="590"/>
      <c r="DC9" s="590"/>
      <c r="DD9" s="598">
        <v>3161</v>
      </c>
      <c r="DE9" s="367"/>
      <c r="DF9" s="367"/>
      <c r="DG9" s="367"/>
      <c r="DH9" s="367"/>
      <c r="DI9" s="367"/>
      <c r="DJ9" s="367"/>
      <c r="DK9" s="367"/>
      <c r="DL9" s="367"/>
      <c r="DM9" s="367"/>
      <c r="DN9" s="367"/>
      <c r="DO9" s="367"/>
      <c r="DP9" s="589"/>
      <c r="DQ9" s="598">
        <v>321455</v>
      </c>
      <c r="DR9" s="367"/>
      <c r="DS9" s="367"/>
      <c r="DT9" s="367"/>
      <c r="DU9" s="367"/>
      <c r="DV9" s="367"/>
      <c r="DW9" s="367"/>
      <c r="DX9" s="367"/>
      <c r="DY9" s="367"/>
      <c r="DZ9" s="367"/>
      <c r="EA9" s="367"/>
      <c r="EB9" s="367"/>
      <c r="EC9" s="599"/>
    </row>
    <row r="10" spans="2:143" ht="11.25" customHeight="1" x14ac:dyDescent="0.15">
      <c r="B10" s="593" t="s">
        <v>126</v>
      </c>
      <c r="C10" s="493"/>
      <c r="D10" s="493"/>
      <c r="E10" s="493"/>
      <c r="F10" s="493"/>
      <c r="G10" s="493"/>
      <c r="H10" s="493"/>
      <c r="I10" s="493"/>
      <c r="J10" s="493"/>
      <c r="K10" s="493"/>
      <c r="L10" s="493"/>
      <c r="M10" s="493"/>
      <c r="N10" s="493"/>
      <c r="O10" s="493"/>
      <c r="P10" s="493"/>
      <c r="Q10" s="594"/>
      <c r="R10" s="588" t="s">
        <v>195</v>
      </c>
      <c r="S10" s="367"/>
      <c r="T10" s="367"/>
      <c r="U10" s="367"/>
      <c r="V10" s="367"/>
      <c r="W10" s="367"/>
      <c r="X10" s="367"/>
      <c r="Y10" s="589"/>
      <c r="Z10" s="590" t="s">
        <v>195</v>
      </c>
      <c r="AA10" s="590"/>
      <c r="AB10" s="590"/>
      <c r="AC10" s="590"/>
      <c r="AD10" s="591" t="s">
        <v>195</v>
      </c>
      <c r="AE10" s="591"/>
      <c r="AF10" s="591"/>
      <c r="AG10" s="591"/>
      <c r="AH10" s="591"/>
      <c r="AI10" s="591"/>
      <c r="AJ10" s="591"/>
      <c r="AK10" s="591"/>
      <c r="AL10" s="595" t="s">
        <v>195</v>
      </c>
      <c r="AM10" s="373"/>
      <c r="AN10" s="373"/>
      <c r="AO10" s="596"/>
      <c r="AP10" s="593" t="s">
        <v>186</v>
      </c>
      <c r="AQ10" s="493"/>
      <c r="AR10" s="493"/>
      <c r="AS10" s="493"/>
      <c r="AT10" s="493"/>
      <c r="AU10" s="493"/>
      <c r="AV10" s="493"/>
      <c r="AW10" s="493"/>
      <c r="AX10" s="493"/>
      <c r="AY10" s="493"/>
      <c r="AZ10" s="493"/>
      <c r="BA10" s="493"/>
      <c r="BB10" s="493"/>
      <c r="BC10" s="493"/>
      <c r="BD10" s="493"/>
      <c r="BE10" s="493"/>
      <c r="BF10" s="594"/>
      <c r="BG10" s="588">
        <v>10186</v>
      </c>
      <c r="BH10" s="367"/>
      <c r="BI10" s="367"/>
      <c r="BJ10" s="367"/>
      <c r="BK10" s="367"/>
      <c r="BL10" s="367"/>
      <c r="BM10" s="367"/>
      <c r="BN10" s="589"/>
      <c r="BO10" s="590">
        <v>3.7</v>
      </c>
      <c r="BP10" s="590"/>
      <c r="BQ10" s="590"/>
      <c r="BR10" s="590"/>
      <c r="BS10" s="591">
        <v>1698</v>
      </c>
      <c r="BT10" s="591"/>
      <c r="BU10" s="591"/>
      <c r="BV10" s="591"/>
      <c r="BW10" s="591"/>
      <c r="BX10" s="591"/>
      <c r="BY10" s="591"/>
      <c r="BZ10" s="591"/>
      <c r="CA10" s="591"/>
      <c r="CB10" s="592"/>
      <c r="CD10" s="593" t="s">
        <v>222</v>
      </c>
      <c r="CE10" s="493"/>
      <c r="CF10" s="493"/>
      <c r="CG10" s="493"/>
      <c r="CH10" s="493"/>
      <c r="CI10" s="493"/>
      <c r="CJ10" s="493"/>
      <c r="CK10" s="493"/>
      <c r="CL10" s="493"/>
      <c r="CM10" s="493"/>
      <c r="CN10" s="493"/>
      <c r="CO10" s="493"/>
      <c r="CP10" s="493"/>
      <c r="CQ10" s="594"/>
      <c r="CR10" s="588">
        <v>388</v>
      </c>
      <c r="CS10" s="367"/>
      <c r="CT10" s="367"/>
      <c r="CU10" s="367"/>
      <c r="CV10" s="367"/>
      <c r="CW10" s="367"/>
      <c r="CX10" s="367"/>
      <c r="CY10" s="589"/>
      <c r="CZ10" s="590">
        <v>0</v>
      </c>
      <c r="DA10" s="590"/>
      <c r="DB10" s="590"/>
      <c r="DC10" s="590"/>
      <c r="DD10" s="598" t="s">
        <v>195</v>
      </c>
      <c r="DE10" s="367"/>
      <c r="DF10" s="367"/>
      <c r="DG10" s="367"/>
      <c r="DH10" s="367"/>
      <c r="DI10" s="367"/>
      <c r="DJ10" s="367"/>
      <c r="DK10" s="367"/>
      <c r="DL10" s="367"/>
      <c r="DM10" s="367"/>
      <c r="DN10" s="367"/>
      <c r="DO10" s="367"/>
      <c r="DP10" s="589"/>
      <c r="DQ10" s="598">
        <v>228</v>
      </c>
      <c r="DR10" s="367"/>
      <c r="DS10" s="367"/>
      <c r="DT10" s="367"/>
      <c r="DU10" s="367"/>
      <c r="DV10" s="367"/>
      <c r="DW10" s="367"/>
      <c r="DX10" s="367"/>
      <c r="DY10" s="367"/>
      <c r="DZ10" s="367"/>
      <c r="EA10" s="367"/>
      <c r="EB10" s="367"/>
      <c r="EC10" s="599"/>
    </row>
    <row r="11" spans="2:143" ht="11.25" customHeight="1" x14ac:dyDescent="0.15">
      <c r="B11" s="593" t="s">
        <v>105</v>
      </c>
      <c r="C11" s="493"/>
      <c r="D11" s="493"/>
      <c r="E11" s="493"/>
      <c r="F11" s="493"/>
      <c r="G11" s="493"/>
      <c r="H11" s="493"/>
      <c r="I11" s="493"/>
      <c r="J11" s="493"/>
      <c r="K11" s="493"/>
      <c r="L11" s="493"/>
      <c r="M11" s="493"/>
      <c r="N11" s="493"/>
      <c r="O11" s="493"/>
      <c r="P11" s="493"/>
      <c r="Q11" s="594"/>
      <c r="R11" s="588">
        <v>98159</v>
      </c>
      <c r="S11" s="367"/>
      <c r="T11" s="367"/>
      <c r="U11" s="367"/>
      <c r="V11" s="367"/>
      <c r="W11" s="367"/>
      <c r="X11" s="367"/>
      <c r="Y11" s="589"/>
      <c r="Z11" s="595">
        <v>1.5</v>
      </c>
      <c r="AA11" s="373"/>
      <c r="AB11" s="373"/>
      <c r="AC11" s="600"/>
      <c r="AD11" s="598">
        <v>98159</v>
      </c>
      <c r="AE11" s="367"/>
      <c r="AF11" s="367"/>
      <c r="AG11" s="367"/>
      <c r="AH11" s="367"/>
      <c r="AI11" s="367"/>
      <c r="AJ11" s="367"/>
      <c r="AK11" s="589"/>
      <c r="AL11" s="595">
        <v>3.7</v>
      </c>
      <c r="AM11" s="373"/>
      <c r="AN11" s="373"/>
      <c r="AO11" s="596"/>
      <c r="AP11" s="593" t="s">
        <v>342</v>
      </c>
      <c r="AQ11" s="493"/>
      <c r="AR11" s="493"/>
      <c r="AS11" s="493"/>
      <c r="AT11" s="493"/>
      <c r="AU11" s="493"/>
      <c r="AV11" s="493"/>
      <c r="AW11" s="493"/>
      <c r="AX11" s="493"/>
      <c r="AY11" s="493"/>
      <c r="AZ11" s="493"/>
      <c r="BA11" s="493"/>
      <c r="BB11" s="493"/>
      <c r="BC11" s="493"/>
      <c r="BD11" s="493"/>
      <c r="BE11" s="493"/>
      <c r="BF11" s="594"/>
      <c r="BG11" s="588">
        <v>10109</v>
      </c>
      <c r="BH11" s="367"/>
      <c r="BI11" s="367"/>
      <c r="BJ11" s="367"/>
      <c r="BK11" s="367"/>
      <c r="BL11" s="367"/>
      <c r="BM11" s="367"/>
      <c r="BN11" s="589"/>
      <c r="BO11" s="590">
        <v>3.7</v>
      </c>
      <c r="BP11" s="590"/>
      <c r="BQ11" s="590"/>
      <c r="BR11" s="590"/>
      <c r="BS11" s="591">
        <v>2005</v>
      </c>
      <c r="BT11" s="591"/>
      <c r="BU11" s="591"/>
      <c r="BV11" s="591"/>
      <c r="BW11" s="591"/>
      <c r="BX11" s="591"/>
      <c r="BY11" s="591"/>
      <c r="BZ11" s="591"/>
      <c r="CA11" s="591"/>
      <c r="CB11" s="592"/>
      <c r="CD11" s="593" t="s">
        <v>345</v>
      </c>
      <c r="CE11" s="493"/>
      <c r="CF11" s="493"/>
      <c r="CG11" s="493"/>
      <c r="CH11" s="493"/>
      <c r="CI11" s="493"/>
      <c r="CJ11" s="493"/>
      <c r="CK11" s="493"/>
      <c r="CL11" s="493"/>
      <c r="CM11" s="493"/>
      <c r="CN11" s="493"/>
      <c r="CO11" s="493"/>
      <c r="CP11" s="493"/>
      <c r="CQ11" s="594"/>
      <c r="CR11" s="588">
        <v>660370</v>
      </c>
      <c r="CS11" s="367"/>
      <c r="CT11" s="367"/>
      <c r="CU11" s="367"/>
      <c r="CV11" s="367"/>
      <c r="CW11" s="367"/>
      <c r="CX11" s="367"/>
      <c r="CY11" s="589"/>
      <c r="CZ11" s="590">
        <v>10.199999999999999</v>
      </c>
      <c r="DA11" s="590"/>
      <c r="DB11" s="590"/>
      <c r="DC11" s="590"/>
      <c r="DD11" s="598">
        <v>63857</v>
      </c>
      <c r="DE11" s="367"/>
      <c r="DF11" s="367"/>
      <c r="DG11" s="367"/>
      <c r="DH11" s="367"/>
      <c r="DI11" s="367"/>
      <c r="DJ11" s="367"/>
      <c r="DK11" s="367"/>
      <c r="DL11" s="367"/>
      <c r="DM11" s="367"/>
      <c r="DN11" s="367"/>
      <c r="DO11" s="367"/>
      <c r="DP11" s="589"/>
      <c r="DQ11" s="598">
        <v>222550</v>
      </c>
      <c r="DR11" s="367"/>
      <c r="DS11" s="367"/>
      <c r="DT11" s="367"/>
      <c r="DU11" s="367"/>
      <c r="DV11" s="367"/>
      <c r="DW11" s="367"/>
      <c r="DX11" s="367"/>
      <c r="DY11" s="367"/>
      <c r="DZ11" s="367"/>
      <c r="EA11" s="367"/>
      <c r="EB11" s="367"/>
      <c r="EC11" s="599"/>
    </row>
    <row r="12" spans="2:143" ht="11.25" customHeight="1" x14ac:dyDescent="0.15">
      <c r="B12" s="593" t="s">
        <v>143</v>
      </c>
      <c r="C12" s="493"/>
      <c r="D12" s="493"/>
      <c r="E12" s="493"/>
      <c r="F12" s="493"/>
      <c r="G12" s="493"/>
      <c r="H12" s="493"/>
      <c r="I12" s="493"/>
      <c r="J12" s="493"/>
      <c r="K12" s="493"/>
      <c r="L12" s="493"/>
      <c r="M12" s="493"/>
      <c r="N12" s="493"/>
      <c r="O12" s="493"/>
      <c r="P12" s="493"/>
      <c r="Q12" s="594"/>
      <c r="R12" s="588" t="s">
        <v>195</v>
      </c>
      <c r="S12" s="367"/>
      <c r="T12" s="367"/>
      <c r="U12" s="367"/>
      <c r="V12" s="367"/>
      <c r="W12" s="367"/>
      <c r="X12" s="367"/>
      <c r="Y12" s="589"/>
      <c r="Z12" s="590" t="s">
        <v>195</v>
      </c>
      <c r="AA12" s="590"/>
      <c r="AB12" s="590"/>
      <c r="AC12" s="590"/>
      <c r="AD12" s="591" t="s">
        <v>195</v>
      </c>
      <c r="AE12" s="591"/>
      <c r="AF12" s="591"/>
      <c r="AG12" s="591"/>
      <c r="AH12" s="591"/>
      <c r="AI12" s="591"/>
      <c r="AJ12" s="591"/>
      <c r="AK12" s="591"/>
      <c r="AL12" s="595" t="s">
        <v>195</v>
      </c>
      <c r="AM12" s="373"/>
      <c r="AN12" s="373"/>
      <c r="AO12" s="596"/>
      <c r="AP12" s="593" t="s">
        <v>346</v>
      </c>
      <c r="AQ12" s="493"/>
      <c r="AR12" s="493"/>
      <c r="AS12" s="493"/>
      <c r="AT12" s="493"/>
      <c r="AU12" s="493"/>
      <c r="AV12" s="493"/>
      <c r="AW12" s="493"/>
      <c r="AX12" s="493"/>
      <c r="AY12" s="493"/>
      <c r="AZ12" s="493"/>
      <c r="BA12" s="493"/>
      <c r="BB12" s="493"/>
      <c r="BC12" s="493"/>
      <c r="BD12" s="493"/>
      <c r="BE12" s="493"/>
      <c r="BF12" s="594"/>
      <c r="BG12" s="588">
        <v>99561</v>
      </c>
      <c r="BH12" s="367"/>
      <c r="BI12" s="367"/>
      <c r="BJ12" s="367"/>
      <c r="BK12" s="367"/>
      <c r="BL12" s="367"/>
      <c r="BM12" s="367"/>
      <c r="BN12" s="589"/>
      <c r="BO12" s="590">
        <v>36.6</v>
      </c>
      <c r="BP12" s="590"/>
      <c r="BQ12" s="590"/>
      <c r="BR12" s="590"/>
      <c r="BS12" s="591" t="s">
        <v>195</v>
      </c>
      <c r="BT12" s="591"/>
      <c r="BU12" s="591"/>
      <c r="BV12" s="591"/>
      <c r="BW12" s="591"/>
      <c r="BX12" s="591"/>
      <c r="BY12" s="591"/>
      <c r="BZ12" s="591"/>
      <c r="CA12" s="591"/>
      <c r="CB12" s="592"/>
      <c r="CD12" s="593" t="s">
        <v>89</v>
      </c>
      <c r="CE12" s="493"/>
      <c r="CF12" s="493"/>
      <c r="CG12" s="493"/>
      <c r="CH12" s="493"/>
      <c r="CI12" s="493"/>
      <c r="CJ12" s="493"/>
      <c r="CK12" s="493"/>
      <c r="CL12" s="493"/>
      <c r="CM12" s="493"/>
      <c r="CN12" s="493"/>
      <c r="CO12" s="493"/>
      <c r="CP12" s="493"/>
      <c r="CQ12" s="594"/>
      <c r="CR12" s="588">
        <v>1033749</v>
      </c>
      <c r="CS12" s="367"/>
      <c r="CT12" s="367"/>
      <c r="CU12" s="367"/>
      <c r="CV12" s="367"/>
      <c r="CW12" s="367"/>
      <c r="CX12" s="367"/>
      <c r="CY12" s="589"/>
      <c r="CZ12" s="590">
        <v>16</v>
      </c>
      <c r="DA12" s="590"/>
      <c r="DB12" s="590"/>
      <c r="DC12" s="590"/>
      <c r="DD12" s="598">
        <v>872793</v>
      </c>
      <c r="DE12" s="367"/>
      <c r="DF12" s="367"/>
      <c r="DG12" s="367"/>
      <c r="DH12" s="367"/>
      <c r="DI12" s="367"/>
      <c r="DJ12" s="367"/>
      <c r="DK12" s="367"/>
      <c r="DL12" s="367"/>
      <c r="DM12" s="367"/>
      <c r="DN12" s="367"/>
      <c r="DO12" s="367"/>
      <c r="DP12" s="589"/>
      <c r="DQ12" s="598">
        <v>199746</v>
      </c>
      <c r="DR12" s="367"/>
      <c r="DS12" s="367"/>
      <c r="DT12" s="367"/>
      <c r="DU12" s="367"/>
      <c r="DV12" s="367"/>
      <c r="DW12" s="367"/>
      <c r="DX12" s="367"/>
      <c r="DY12" s="367"/>
      <c r="DZ12" s="367"/>
      <c r="EA12" s="367"/>
      <c r="EB12" s="367"/>
      <c r="EC12" s="599"/>
    </row>
    <row r="13" spans="2:143" ht="11.25" customHeight="1" x14ac:dyDescent="0.15">
      <c r="B13" s="593" t="s">
        <v>348</v>
      </c>
      <c r="C13" s="493"/>
      <c r="D13" s="493"/>
      <c r="E13" s="493"/>
      <c r="F13" s="493"/>
      <c r="G13" s="493"/>
      <c r="H13" s="493"/>
      <c r="I13" s="493"/>
      <c r="J13" s="493"/>
      <c r="K13" s="493"/>
      <c r="L13" s="493"/>
      <c r="M13" s="493"/>
      <c r="N13" s="493"/>
      <c r="O13" s="493"/>
      <c r="P13" s="493"/>
      <c r="Q13" s="594"/>
      <c r="R13" s="588" t="s">
        <v>195</v>
      </c>
      <c r="S13" s="367"/>
      <c r="T13" s="367"/>
      <c r="U13" s="367"/>
      <c r="V13" s="367"/>
      <c r="W13" s="367"/>
      <c r="X13" s="367"/>
      <c r="Y13" s="589"/>
      <c r="Z13" s="590" t="s">
        <v>195</v>
      </c>
      <c r="AA13" s="590"/>
      <c r="AB13" s="590"/>
      <c r="AC13" s="590"/>
      <c r="AD13" s="591" t="s">
        <v>195</v>
      </c>
      <c r="AE13" s="591"/>
      <c r="AF13" s="591"/>
      <c r="AG13" s="591"/>
      <c r="AH13" s="591"/>
      <c r="AI13" s="591"/>
      <c r="AJ13" s="591"/>
      <c r="AK13" s="591"/>
      <c r="AL13" s="595" t="s">
        <v>195</v>
      </c>
      <c r="AM13" s="373"/>
      <c r="AN13" s="373"/>
      <c r="AO13" s="596"/>
      <c r="AP13" s="593" t="s">
        <v>350</v>
      </c>
      <c r="AQ13" s="493"/>
      <c r="AR13" s="493"/>
      <c r="AS13" s="493"/>
      <c r="AT13" s="493"/>
      <c r="AU13" s="493"/>
      <c r="AV13" s="493"/>
      <c r="AW13" s="493"/>
      <c r="AX13" s="493"/>
      <c r="AY13" s="493"/>
      <c r="AZ13" s="493"/>
      <c r="BA13" s="493"/>
      <c r="BB13" s="493"/>
      <c r="BC13" s="493"/>
      <c r="BD13" s="493"/>
      <c r="BE13" s="493"/>
      <c r="BF13" s="594"/>
      <c r="BG13" s="588">
        <v>99300</v>
      </c>
      <c r="BH13" s="367"/>
      <c r="BI13" s="367"/>
      <c r="BJ13" s="367"/>
      <c r="BK13" s="367"/>
      <c r="BL13" s="367"/>
      <c r="BM13" s="367"/>
      <c r="BN13" s="589"/>
      <c r="BO13" s="590">
        <v>36.5</v>
      </c>
      <c r="BP13" s="590"/>
      <c r="BQ13" s="590"/>
      <c r="BR13" s="590"/>
      <c r="BS13" s="591" t="s">
        <v>195</v>
      </c>
      <c r="BT13" s="591"/>
      <c r="BU13" s="591"/>
      <c r="BV13" s="591"/>
      <c r="BW13" s="591"/>
      <c r="BX13" s="591"/>
      <c r="BY13" s="591"/>
      <c r="BZ13" s="591"/>
      <c r="CA13" s="591"/>
      <c r="CB13" s="592"/>
      <c r="CD13" s="593" t="s">
        <v>351</v>
      </c>
      <c r="CE13" s="493"/>
      <c r="CF13" s="493"/>
      <c r="CG13" s="493"/>
      <c r="CH13" s="493"/>
      <c r="CI13" s="493"/>
      <c r="CJ13" s="493"/>
      <c r="CK13" s="493"/>
      <c r="CL13" s="493"/>
      <c r="CM13" s="493"/>
      <c r="CN13" s="493"/>
      <c r="CO13" s="493"/>
      <c r="CP13" s="493"/>
      <c r="CQ13" s="594"/>
      <c r="CR13" s="588">
        <v>483908</v>
      </c>
      <c r="CS13" s="367"/>
      <c r="CT13" s="367"/>
      <c r="CU13" s="367"/>
      <c r="CV13" s="367"/>
      <c r="CW13" s="367"/>
      <c r="CX13" s="367"/>
      <c r="CY13" s="589"/>
      <c r="CZ13" s="590">
        <v>7.5</v>
      </c>
      <c r="DA13" s="590"/>
      <c r="DB13" s="590"/>
      <c r="DC13" s="590"/>
      <c r="DD13" s="598">
        <v>235335</v>
      </c>
      <c r="DE13" s="367"/>
      <c r="DF13" s="367"/>
      <c r="DG13" s="367"/>
      <c r="DH13" s="367"/>
      <c r="DI13" s="367"/>
      <c r="DJ13" s="367"/>
      <c r="DK13" s="367"/>
      <c r="DL13" s="367"/>
      <c r="DM13" s="367"/>
      <c r="DN13" s="367"/>
      <c r="DO13" s="367"/>
      <c r="DP13" s="589"/>
      <c r="DQ13" s="598">
        <v>235973</v>
      </c>
      <c r="DR13" s="367"/>
      <c r="DS13" s="367"/>
      <c r="DT13" s="367"/>
      <c r="DU13" s="367"/>
      <c r="DV13" s="367"/>
      <c r="DW13" s="367"/>
      <c r="DX13" s="367"/>
      <c r="DY13" s="367"/>
      <c r="DZ13" s="367"/>
      <c r="EA13" s="367"/>
      <c r="EB13" s="367"/>
      <c r="EC13" s="599"/>
    </row>
    <row r="14" spans="2:143" ht="11.25" customHeight="1" x14ac:dyDescent="0.15">
      <c r="B14" s="593" t="s">
        <v>322</v>
      </c>
      <c r="C14" s="493"/>
      <c r="D14" s="493"/>
      <c r="E14" s="493"/>
      <c r="F14" s="493"/>
      <c r="G14" s="493"/>
      <c r="H14" s="493"/>
      <c r="I14" s="493"/>
      <c r="J14" s="493"/>
      <c r="K14" s="493"/>
      <c r="L14" s="493"/>
      <c r="M14" s="493"/>
      <c r="N14" s="493"/>
      <c r="O14" s="493"/>
      <c r="P14" s="493"/>
      <c r="Q14" s="594"/>
      <c r="R14" s="588" t="s">
        <v>195</v>
      </c>
      <c r="S14" s="367"/>
      <c r="T14" s="367"/>
      <c r="U14" s="367"/>
      <c r="V14" s="367"/>
      <c r="W14" s="367"/>
      <c r="X14" s="367"/>
      <c r="Y14" s="589"/>
      <c r="Z14" s="590" t="s">
        <v>195</v>
      </c>
      <c r="AA14" s="590"/>
      <c r="AB14" s="590"/>
      <c r="AC14" s="590"/>
      <c r="AD14" s="591" t="s">
        <v>195</v>
      </c>
      <c r="AE14" s="591"/>
      <c r="AF14" s="591"/>
      <c r="AG14" s="591"/>
      <c r="AH14" s="591"/>
      <c r="AI14" s="591"/>
      <c r="AJ14" s="591"/>
      <c r="AK14" s="591"/>
      <c r="AL14" s="595" t="s">
        <v>195</v>
      </c>
      <c r="AM14" s="373"/>
      <c r="AN14" s="373"/>
      <c r="AO14" s="596"/>
      <c r="AP14" s="593" t="s">
        <v>212</v>
      </c>
      <c r="AQ14" s="493"/>
      <c r="AR14" s="493"/>
      <c r="AS14" s="493"/>
      <c r="AT14" s="493"/>
      <c r="AU14" s="493"/>
      <c r="AV14" s="493"/>
      <c r="AW14" s="493"/>
      <c r="AX14" s="493"/>
      <c r="AY14" s="493"/>
      <c r="AZ14" s="493"/>
      <c r="BA14" s="493"/>
      <c r="BB14" s="493"/>
      <c r="BC14" s="493"/>
      <c r="BD14" s="493"/>
      <c r="BE14" s="493"/>
      <c r="BF14" s="594"/>
      <c r="BG14" s="588">
        <v>10219</v>
      </c>
      <c r="BH14" s="367"/>
      <c r="BI14" s="367"/>
      <c r="BJ14" s="367"/>
      <c r="BK14" s="367"/>
      <c r="BL14" s="367"/>
      <c r="BM14" s="367"/>
      <c r="BN14" s="589"/>
      <c r="BO14" s="590">
        <v>3.8</v>
      </c>
      <c r="BP14" s="590"/>
      <c r="BQ14" s="590"/>
      <c r="BR14" s="590"/>
      <c r="BS14" s="591" t="s">
        <v>195</v>
      </c>
      <c r="BT14" s="591"/>
      <c r="BU14" s="591"/>
      <c r="BV14" s="591"/>
      <c r="BW14" s="591"/>
      <c r="BX14" s="591"/>
      <c r="BY14" s="591"/>
      <c r="BZ14" s="591"/>
      <c r="CA14" s="591"/>
      <c r="CB14" s="592"/>
      <c r="CD14" s="593" t="s">
        <v>64</v>
      </c>
      <c r="CE14" s="493"/>
      <c r="CF14" s="493"/>
      <c r="CG14" s="493"/>
      <c r="CH14" s="493"/>
      <c r="CI14" s="493"/>
      <c r="CJ14" s="493"/>
      <c r="CK14" s="493"/>
      <c r="CL14" s="493"/>
      <c r="CM14" s="493"/>
      <c r="CN14" s="493"/>
      <c r="CO14" s="493"/>
      <c r="CP14" s="493"/>
      <c r="CQ14" s="594"/>
      <c r="CR14" s="588">
        <v>170250</v>
      </c>
      <c r="CS14" s="367"/>
      <c r="CT14" s="367"/>
      <c r="CU14" s="367"/>
      <c r="CV14" s="367"/>
      <c r="CW14" s="367"/>
      <c r="CX14" s="367"/>
      <c r="CY14" s="589"/>
      <c r="CZ14" s="590">
        <v>2.6</v>
      </c>
      <c r="DA14" s="590"/>
      <c r="DB14" s="590"/>
      <c r="DC14" s="590"/>
      <c r="DD14" s="598" t="s">
        <v>195</v>
      </c>
      <c r="DE14" s="367"/>
      <c r="DF14" s="367"/>
      <c r="DG14" s="367"/>
      <c r="DH14" s="367"/>
      <c r="DI14" s="367"/>
      <c r="DJ14" s="367"/>
      <c r="DK14" s="367"/>
      <c r="DL14" s="367"/>
      <c r="DM14" s="367"/>
      <c r="DN14" s="367"/>
      <c r="DO14" s="367"/>
      <c r="DP14" s="589"/>
      <c r="DQ14" s="598">
        <v>161314</v>
      </c>
      <c r="DR14" s="367"/>
      <c r="DS14" s="367"/>
      <c r="DT14" s="367"/>
      <c r="DU14" s="367"/>
      <c r="DV14" s="367"/>
      <c r="DW14" s="367"/>
      <c r="DX14" s="367"/>
      <c r="DY14" s="367"/>
      <c r="DZ14" s="367"/>
      <c r="EA14" s="367"/>
      <c r="EB14" s="367"/>
      <c r="EC14" s="599"/>
    </row>
    <row r="15" spans="2:143" ht="11.25" customHeight="1" x14ac:dyDescent="0.15">
      <c r="B15" s="593" t="s">
        <v>352</v>
      </c>
      <c r="C15" s="493"/>
      <c r="D15" s="493"/>
      <c r="E15" s="493"/>
      <c r="F15" s="493"/>
      <c r="G15" s="493"/>
      <c r="H15" s="493"/>
      <c r="I15" s="493"/>
      <c r="J15" s="493"/>
      <c r="K15" s="493"/>
      <c r="L15" s="493"/>
      <c r="M15" s="493"/>
      <c r="N15" s="493"/>
      <c r="O15" s="493"/>
      <c r="P15" s="493"/>
      <c r="Q15" s="594"/>
      <c r="R15" s="588">
        <v>5386</v>
      </c>
      <c r="S15" s="367"/>
      <c r="T15" s="367"/>
      <c r="U15" s="367"/>
      <c r="V15" s="367"/>
      <c r="W15" s="367"/>
      <c r="X15" s="367"/>
      <c r="Y15" s="589"/>
      <c r="Z15" s="590">
        <v>0.1</v>
      </c>
      <c r="AA15" s="590"/>
      <c r="AB15" s="590"/>
      <c r="AC15" s="590"/>
      <c r="AD15" s="591">
        <v>5386</v>
      </c>
      <c r="AE15" s="591"/>
      <c r="AF15" s="591"/>
      <c r="AG15" s="591"/>
      <c r="AH15" s="591"/>
      <c r="AI15" s="591"/>
      <c r="AJ15" s="591"/>
      <c r="AK15" s="591"/>
      <c r="AL15" s="595">
        <v>0.2</v>
      </c>
      <c r="AM15" s="373"/>
      <c r="AN15" s="373"/>
      <c r="AO15" s="596"/>
      <c r="AP15" s="593" t="s">
        <v>353</v>
      </c>
      <c r="AQ15" s="493"/>
      <c r="AR15" s="493"/>
      <c r="AS15" s="493"/>
      <c r="AT15" s="493"/>
      <c r="AU15" s="493"/>
      <c r="AV15" s="493"/>
      <c r="AW15" s="493"/>
      <c r="AX15" s="493"/>
      <c r="AY15" s="493"/>
      <c r="AZ15" s="493"/>
      <c r="BA15" s="493"/>
      <c r="BB15" s="493"/>
      <c r="BC15" s="493"/>
      <c r="BD15" s="493"/>
      <c r="BE15" s="493"/>
      <c r="BF15" s="594"/>
      <c r="BG15" s="588">
        <v>33921</v>
      </c>
      <c r="BH15" s="367"/>
      <c r="BI15" s="367"/>
      <c r="BJ15" s="367"/>
      <c r="BK15" s="367"/>
      <c r="BL15" s="367"/>
      <c r="BM15" s="367"/>
      <c r="BN15" s="589"/>
      <c r="BO15" s="590">
        <v>12.5</v>
      </c>
      <c r="BP15" s="590"/>
      <c r="BQ15" s="590"/>
      <c r="BR15" s="590"/>
      <c r="BS15" s="591" t="s">
        <v>195</v>
      </c>
      <c r="BT15" s="591"/>
      <c r="BU15" s="591"/>
      <c r="BV15" s="591"/>
      <c r="BW15" s="591"/>
      <c r="BX15" s="591"/>
      <c r="BY15" s="591"/>
      <c r="BZ15" s="591"/>
      <c r="CA15" s="591"/>
      <c r="CB15" s="592"/>
      <c r="CD15" s="593" t="s">
        <v>354</v>
      </c>
      <c r="CE15" s="493"/>
      <c r="CF15" s="493"/>
      <c r="CG15" s="493"/>
      <c r="CH15" s="493"/>
      <c r="CI15" s="493"/>
      <c r="CJ15" s="493"/>
      <c r="CK15" s="493"/>
      <c r="CL15" s="493"/>
      <c r="CM15" s="493"/>
      <c r="CN15" s="493"/>
      <c r="CO15" s="493"/>
      <c r="CP15" s="493"/>
      <c r="CQ15" s="594"/>
      <c r="CR15" s="588">
        <v>473811</v>
      </c>
      <c r="CS15" s="367"/>
      <c r="CT15" s="367"/>
      <c r="CU15" s="367"/>
      <c r="CV15" s="367"/>
      <c r="CW15" s="367"/>
      <c r="CX15" s="367"/>
      <c r="CY15" s="589"/>
      <c r="CZ15" s="590">
        <v>7.3</v>
      </c>
      <c r="DA15" s="590"/>
      <c r="DB15" s="590"/>
      <c r="DC15" s="590"/>
      <c r="DD15" s="598">
        <v>27534</v>
      </c>
      <c r="DE15" s="367"/>
      <c r="DF15" s="367"/>
      <c r="DG15" s="367"/>
      <c r="DH15" s="367"/>
      <c r="DI15" s="367"/>
      <c r="DJ15" s="367"/>
      <c r="DK15" s="367"/>
      <c r="DL15" s="367"/>
      <c r="DM15" s="367"/>
      <c r="DN15" s="367"/>
      <c r="DO15" s="367"/>
      <c r="DP15" s="589"/>
      <c r="DQ15" s="598">
        <v>363649</v>
      </c>
      <c r="DR15" s="367"/>
      <c r="DS15" s="367"/>
      <c r="DT15" s="367"/>
      <c r="DU15" s="367"/>
      <c r="DV15" s="367"/>
      <c r="DW15" s="367"/>
      <c r="DX15" s="367"/>
      <c r="DY15" s="367"/>
      <c r="DZ15" s="367"/>
      <c r="EA15" s="367"/>
      <c r="EB15" s="367"/>
      <c r="EC15" s="599"/>
    </row>
    <row r="16" spans="2:143" ht="11.25" customHeight="1" x14ac:dyDescent="0.15">
      <c r="B16" s="593" t="s">
        <v>355</v>
      </c>
      <c r="C16" s="493"/>
      <c r="D16" s="493"/>
      <c r="E16" s="493"/>
      <c r="F16" s="493"/>
      <c r="G16" s="493"/>
      <c r="H16" s="493"/>
      <c r="I16" s="493"/>
      <c r="J16" s="493"/>
      <c r="K16" s="493"/>
      <c r="L16" s="493"/>
      <c r="M16" s="493"/>
      <c r="N16" s="493"/>
      <c r="O16" s="493"/>
      <c r="P16" s="493"/>
      <c r="Q16" s="594"/>
      <c r="R16" s="588">
        <v>7264</v>
      </c>
      <c r="S16" s="367"/>
      <c r="T16" s="367"/>
      <c r="U16" s="367"/>
      <c r="V16" s="367"/>
      <c r="W16" s="367"/>
      <c r="X16" s="367"/>
      <c r="Y16" s="589"/>
      <c r="Z16" s="590">
        <v>0.1</v>
      </c>
      <c r="AA16" s="590"/>
      <c r="AB16" s="590"/>
      <c r="AC16" s="590"/>
      <c r="AD16" s="591">
        <v>7264</v>
      </c>
      <c r="AE16" s="591"/>
      <c r="AF16" s="591"/>
      <c r="AG16" s="591"/>
      <c r="AH16" s="591"/>
      <c r="AI16" s="591"/>
      <c r="AJ16" s="591"/>
      <c r="AK16" s="591"/>
      <c r="AL16" s="595">
        <v>0.3</v>
      </c>
      <c r="AM16" s="373"/>
      <c r="AN16" s="373"/>
      <c r="AO16" s="596"/>
      <c r="AP16" s="593" t="s">
        <v>356</v>
      </c>
      <c r="AQ16" s="493"/>
      <c r="AR16" s="493"/>
      <c r="AS16" s="493"/>
      <c r="AT16" s="493"/>
      <c r="AU16" s="493"/>
      <c r="AV16" s="493"/>
      <c r="AW16" s="493"/>
      <c r="AX16" s="493"/>
      <c r="AY16" s="493"/>
      <c r="AZ16" s="493"/>
      <c r="BA16" s="493"/>
      <c r="BB16" s="493"/>
      <c r="BC16" s="493"/>
      <c r="BD16" s="493"/>
      <c r="BE16" s="493"/>
      <c r="BF16" s="594"/>
      <c r="BG16" s="588" t="s">
        <v>195</v>
      </c>
      <c r="BH16" s="367"/>
      <c r="BI16" s="367"/>
      <c r="BJ16" s="367"/>
      <c r="BK16" s="367"/>
      <c r="BL16" s="367"/>
      <c r="BM16" s="367"/>
      <c r="BN16" s="589"/>
      <c r="BO16" s="590" t="s">
        <v>195</v>
      </c>
      <c r="BP16" s="590"/>
      <c r="BQ16" s="590"/>
      <c r="BR16" s="590"/>
      <c r="BS16" s="591" t="s">
        <v>195</v>
      </c>
      <c r="BT16" s="591"/>
      <c r="BU16" s="591"/>
      <c r="BV16" s="591"/>
      <c r="BW16" s="591"/>
      <c r="BX16" s="591"/>
      <c r="BY16" s="591"/>
      <c r="BZ16" s="591"/>
      <c r="CA16" s="591"/>
      <c r="CB16" s="592"/>
      <c r="CD16" s="593" t="s">
        <v>357</v>
      </c>
      <c r="CE16" s="493"/>
      <c r="CF16" s="493"/>
      <c r="CG16" s="493"/>
      <c r="CH16" s="493"/>
      <c r="CI16" s="493"/>
      <c r="CJ16" s="493"/>
      <c r="CK16" s="493"/>
      <c r="CL16" s="493"/>
      <c r="CM16" s="493"/>
      <c r="CN16" s="493"/>
      <c r="CO16" s="493"/>
      <c r="CP16" s="493"/>
      <c r="CQ16" s="594"/>
      <c r="CR16" s="588" t="s">
        <v>195</v>
      </c>
      <c r="CS16" s="367"/>
      <c r="CT16" s="367"/>
      <c r="CU16" s="367"/>
      <c r="CV16" s="367"/>
      <c r="CW16" s="367"/>
      <c r="CX16" s="367"/>
      <c r="CY16" s="589"/>
      <c r="CZ16" s="590" t="s">
        <v>195</v>
      </c>
      <c r="DA16" s="590"/>
      <c r="DB16" s="590"/>
      <c r="DC16" s="590"/>
      <c r="DD16" s="598" t="s">
        <v>195</v>
      </c>
      <c r="DE16" s="367"/>
      <c r="DF16" s="367"/>
      <c r="DG16" s="367"/>
      <c r="DH16" s="367"/>
      <c r="DI16" s="367"/>
      <c r="DJ16" s="367"/>
      <c r="DK16" s="367"/>
      <c r="DL16" s="367"/>
      <c r="DM16" s="367"/>
      <c r="DN16" s="367"/>
      <c r="DO16" s="367"/>
      <c r="DP16" s="589"/>
      <c r="DQ16" s="598" t="s">
        <v>195</v>
      </c>
      <c r="DR16" s="367"/>
      <c r="DS16" s="367"/>
      <c r="DT16" s="367"/>
      <c r="DU16" s="367"/>
      <c r="DV16" s="367"/>
      <c r="DW16" s="367"/>
      <c r="DX16" s="367"/>
      <c r="DY16" s="367"/>
      <c r="DZ16" s="367"/>
      <c r="EA16" s="367"/>
      <c r="EB16" s="367"/>
      <c r="EC16" s="599"/>
    </row>
    <row r="17" spans="2:133" ht="11.25" customHeight="1" x14ac:dyDescent="0.15">
      <c r="B17" s="593" t="s">
        <v>358</v>
      </c>
      <c r="C17" s="493"/>
      <c r="D17" s="493"/>
      <c r="E17" s="493"/>
      <c r="F17" s="493"/>
      <c r="G17" s="493"/>
      <c r="H17" s="493"/>
      <c r="I17" s="493"/>
      <c r="J17" s="493"/>
      <c r="K17" s="493"/>
      <c r="L17" s="493"/>
      <c r="M17" s="493"/>
      <c r="N17" s="493"/>
      <c r="O17" s="493"/>
      <c r="P17" s="493"/>
      <c r="Q17" s="594"/>
      <c r="R17" s="588">
        <v>11477</v>
      </c>
      <c r="S17" s="367"/>
      <c r="T17" s="367"/>
      <c r="U17" s="367"/>
      <c r="V17" s="367"/>
      <c r="W17" s="367"/>
      <c r="X17" s="367"/>
      <c r="Y17" s="589"/>
      <c r="Z17" s="590">
        <v>0.2</v>
      </c>
      <c r="AA17" s="590"/>
      <c r="AB17" s="590"/>
      <c r="AC17" s="590"/>
      <c r="AD17" s="591">
        <v>11477</v>
      </c>
      <c r="AE17" s="591"/>
      <c r="AF17" s="591"/>
      <c r="AG17" s="591"/>
      <c r="AH17" s="591"/>
      <c r="AI17" s="591"/>
      <c r="AJ17" s="591"/>
      <c r="AK17" s="591"/>
      <c r="AL17" s="595">
        <v>0.4</v>
      </c>
      <c r="AM17" s="373"/>
      <c r="AN17" s="373"/>
      <c r="AO17" s="596"/>
      <c r="AP17" s="593" t="s">
        <v>359</v>
      </c>
      <c r="AQ17" s="493"/>
      <c r="AR17" s="493"/>
      <c r="AS17" s="493"/>
      <c r="AT17" s="493"/>
      <c r="AU17" s="493"/>
      <c r="AV17" s="493"/>
      <c r="AW17" s="493"/>
      <c r="AX17" s="493"/>
      <c r="AY17" s="493"/>
      <c r="AZ17" s="493"/>
      <c r="BA17" s="493"/>
      <c r="BB17" s="493"/>
      <c r="BC17" s="493"/>
      <c r="BD17" s="493"/>
      <c r="BE17" s="493"/>
      <c r="BF17" s="594"/>
      <c r="BG17" s="588" t="s">
        <v>195</v>
      </c>
      <c r="BH17" s="367"/>
      <c r="BI17" s="367"/>
      <c r="BJ17" s="367"/>
      <c r="BK17" s="367"/>
      <c r="BL17" s="367"/>
      <c r="BM17" s="367"/>
      <c r="BN17" s="589"/>
      <c r="BO17" s="590" t="s">
        <v>195</v>
      </c>
      <c r="BP17" s="590"/>
      <c r="BQ17" s="590"/>
      <c r="BR17" s="590"/>
      <c r="BS17" s="591" t="s">
        <v>195</v>
      </c>
      <c r="BT17" s="591"/>
      <c r="BU17" s="591"/>
      <c r="BV17" s="591"/>
      <c r="BW17" s="591"/>
      <c r="BX17" s="591"/>
      <c r="BY17" s="591"/>
      <c r="BZ17" s="591"/>
      <c r="CA17" s="591"/>
      <c r="CB17" s="592"/>
      <c r="CD17" s="593" t="s">
        <v>361</v>
      </c>
      <c r="CE17" s="493"/>
      <c r="CF17" s="493"/>
      <c r="CG17" s="493"/>
      <c r="CH17" s="493"/>
      <c r="CI17" s="493"/>
      <c r="CJ17" s="493"/>
      <c r="CK17" s="493"/>
      <c r="CL17" s="493"/>
      <c r="CM17" s="493"/>
      <c r="CN17" s="493"/>
      <c r="CO17" s="493"/>
      <c r="CP17" s="493"/>
      <c r="CQ17" s="594"/>
      <c r="CR17" s="588">
        <v>464236</v>
      </c>
      <c r="CS17" s="367"/>
      <c r="CT17" s="367"/>
      <c r="CU17" s="367"/>
      <c r="CV17" s="367"/>
      <c r="CW17" s="367"/>
      <c r="CX17" s="367"/>
      <c r="CY17" s="589"/>
      <c r="CZ17" s="590">
        <v>7.2</v>
      </c>
      <c r="DA17" s="590"/>
      <c r="DB17" s="590"/>
      <c r="DC17" s="590"/>
      <c r="DD17" s="598" t="s">
        <v>195</v>
      </c>
      <c r="DE17" s="367"/>
      <c r="DF17" s="367"/>
      <c r="DG17" s="367"/>
      <c r="DH17" s="367"/>
      <c r="DI17" s="367"/>
      <c r="DJ17" s="367"/>
      <c r="DK17" s="367"/>
      <c r="DL17" s="367"/>
      <c r="DM17" s="367"/>
      <c r="DN17" s="367"/>
      <c r="DO17" s="367"/>
      <c r="DP17" s="589"/>
      <c r="DQ17" s="598">
        <v>410560</v>
      </c>
      <c r="DR17" s="367"/>
      <c r="DS17" s="367"/>
      <c r="DT17" s="367"/>
      <c r="DU17" s="367"/>
      <c r="DV17" s="367"/>
      <c r="DW17" s="367"/>
      <c r="DX17" s="367"/>
      <c r="DY17" s="367"/>
      <c r="DZ17" s="367"/>
      <c r="EA17" s="367"/>
      <c r="EB17" s="367"/>
      <c r="EC17" s="599"/>
    </row>
    <row r="18" spans="2:133" ht="11.25" customHeight="1" x14ac:dyDescent="0.15">
      <c r="B18" s="593" t="s">
        <v>215</v>
      </c>
      <c r="C18" s="493"/>
      <c r="D18" s="493"/>
      <c r="E18" s="493"/>
      <c r="F18" s="493"/>
      <c r="G18" s="493"/>
      <c r="H18" s="493"/>
      <c r="I18" s="493"/>
      <c r="J18" s="493"/>
      <c r="K18" s="493"/>
      <c r="L18" s="493"/>
      <c r="M18" s="493"/>
      <c r="N18" s="493"/>
      <c r="O18" s="493"/>
      <c r="P18" s="493"/>
      <c r="Q18" s="594"/>
      <c r="R18" s="588">
        <v>1019</v>
      </c>
      <c r="S18" s="367"/>
      <c r="T18" s="367"/>
      <c r="U18" s="367"/>
      <c r="V18" s="367"/>
      <c r="W18" s="367"/>
      <c r="X18" s="367"/>
      <c r="Y18" s="589"/>
      <c r="Z18" s="590">
        <v>0</v>
      </c>
      <c r="AA18" s="590"/>
      <c r="AB18" s="590"/>
      <c r="AC18" s="590"/>
      <c r="AD18" s="591">
        <v>1019</v>
      </c>
      <c r="AE18" s="591"/>
      <c r="AF18" s="591"/>
      <c r="AG18" s="591"/>
      <c r="AH18" s="591"/>
      <c r="AI18" s="591"/>
      <c r="AJ18" s="591"/>
      <c r="AK18" s="591"/>
      <c r="AL18" s="595">
        <v>0</v>
      </c>
      <c r="AM18" s="373"/>
      <c r="AN18" s="373"/>
      <c r="AO18" s="596"/>
      <c r="AP18" s="593" t="s">
        <v>101</v>
      </c>
      <c r="AQ18" s="493"/>
      <c r="AR18" s="493"/>
      <c r="AS18" s="493"/>
      <c r="AT18" s="493"/>
      <c r="AU18" s="493"/>
      <c r="AV18" s="493"/>
      <c r="AW18" s="493"/>
      <c r="AX18" s="493"/>
      <c r="AY18" s="493"/>
      <c r="AZ18" s="493"/>
      <c r="BA18" s="493"/>
      <c r="BB18" s="493"/>
      <c r="BC18" s="493"/>
      <c r="BD18" s="493"/>
      <c r="BE18" s="493"/>
      <c r="BF18" s="594"/>
      <c r="BG18" s="588" t="s">
        <v>195</v>
      </c>
      <c r="BH18" s="367"/>
      <c r="BI18" s="367"/>
      <c r="BJ18" s="367"/>
      <c r="BK18" s="367"/>
      <c r="BL18" s="367"/>
      <c r="BM18" s="367"/>
      <c r="BN18" s="589"/>
      <c r="BO18" s="590" t="s">
        <v>195</v>
      </c>
      <c r="BP18" s="590"/>
      <c r="BQ18" s="590"/>
      <c r="BR18" s="590"/>
      <c r="BS18" s="591" t="s">
        <v>195</v>
      </c>
      <c r="BT18" s="591"/>
      <c r="BU18" s="591"/>
      <c r="BV18" s="591"/>
      <c r="BW18" s="591"/>
      <c r="BX18" s="591"/>
      <c r="BY18" s="591"/>
      <c r="BZ18" s="591"/>
      <c r="CA18" s="591"/>
      <c r="CB18" s="592"/>
      <c r="CD18" s="593" t="s">
        <v>362</v>
      </c>
      <c r="CE18" s="493"/>
      <c r="CF18" s="493"/>
      <c r="CG18" s="493"/>
      <c r="CH18" s="493"/>
      <c r="CI18" s="493"/>
      <c r="CJ18" s="493"/>
      <c r="CK18" s="493"/>
      <c r="CL18" s="493"/>
      <c r="CM18" s="493"/>
      <c r="CN18" s="493"/>
      <c r="CO18" s="493"/>
      <c r="CP18" s="493"/>
      <c r="CQ18" s="594"/>
      <c r="CR18" s="588" t="s">
        <v>195</v>
      </c>
      <c r="CS18" s="367"/>
      <c r="CT18" s="367"/>
      <c r="CU18" s="367"/>
      <c r="CV18" s="367"/>
      <c r="CW18" s="367"/>
      <c r="CX18" s="367"/>
      <c r="CY18" s="589"/>
      <c r="CZ18" s="590" t="s">
        <v>195</v>
      </c>
      <c r="DA18" s="590"/>
      <c r="DB18" s="590"/>
      <c r="DC18" s="590"/>
      <c r="DD18" s="598" t="s">
        <v>195</v>
      </c>
      <c r="DE18" s="367"/>
      <c r="DF18" s="367"/>
      <c r="DG18" s="367"/>
      <c r="DH18" s="367"/>
      <c r="DI18" s="367"/>
      <c r="DJ18" s="367"/>
      <c r="DK18" s="367"/>
      <c r="DL18" s="367"/>
      <c r="DM18" s="367"/>
      <c r="DN18" s="367"/>
      <c r="DO18" s="367"/>
      <c r="DP18" s="589"/>
      <c r="DQ18" s="598" t="s">
        <v>195</v>
      </c>
      <c r="DR18" s="367"/>
      <c r="DS18" s="367"/>
      <c r="DT18" s="367"/>
      <c r="DU18" s="367"/>
      <c r="DV18" s="367"/>
      <c r="DW18" s="367"/>
      <c r="DX18" s="367"/>
      <c r="DY18" s="367"/>
      <c r="DZ18" s="367"/>
      <c r="EA18" s="367"/>
      <c r="EB18" s="367"/>
      <c r="EC18" s="599"/>
    </row>
    <row r="19" spans="2:133" ht="11.25" customHeight="1" x14ac:dyDescent="0.15">
      <c r="B19" s="593" t="s">
        <v>364</v>
      </c>
      <c r="C19" s="493"/>
      <c r="D19" s="493"/>
      <c r="E19" s="493"/>
      <c r="F19" s="493"/>
      <c r="G19" s="493"/>
      <c r="H19" s="493"/>
      <c r="I19" s="493"/>
      <c r="J19" s="493"/>
      <c r="K19" s="493"/>
      <c r="L19" s="493"/>
      <c r="M19" s="493"/>
      <c r="N19" s="493"/>
      <c r="O19" s="493"/>
      <c r="P19" s="493"/>
      <c r="Q19" s="594"/>
      <c r="R19" s="588">
        <v>10458</v>
      </c>
      <c r="S19" s="367"/>
      <c r="T19" s="367"/>
      <c r="U19" s="367"/>
      <c r="V19" s="367"/>
      <c r="W19" s="367"/>
      <c r="X19" s="367"/>
      <c r="Y19" s="589"/>
      <c r="Z19" s="590">
        <v>0.2</v>
      </c>
      <c r="AA19" s="590"/>
      <c r="AB19" s="590"/>
      <c r="AC19" s="590"/>
      <c r="AD19" s="591">
        <v>10458</v>
      </c>
      <c r="AE19" s="591"/>
      <c r="AF19" s="591"/>
      <c r="AG19" s="591"/>
      <c r="AH19" s="591"/>
      <c r="AI19" s="591"/>
      <c r="AJ19" s="591"/>
      <c r="AK19" s="591"/>
      <c r="AL19" s="595">
        <v>0.4</v>
      </c>
      <c r="AM19" s="373"/>
      <c r="AN19" s="373"/>
      <c r="AO19" s="596"/>
      <c r="AP19" s="593" t="s">
        <v>251</v>
      </c>
      <c r="AQ19" s="493"/>
      <c r="AR19" s="493"/>
      <c r="AS19" s="493"/>
      <c r="AT19" s="493"/>
      <c r="AU19" s="493"/>
      <c r="AV19" s="493"/>
      <c r="AW19" s="493"/>
      <c r="AX19" s="493"/>
      <c r="AY19" s="493"/>
      <c r="AZ19" s="493"/>
      <c r="BA19" s="493"/>
      <c r="BB19" s="493"/>
      <c r="BC19" s="493"/>
      <c r="BD19" s="493"/>
      <c r="BE19" s="493"/>
      <c r="BF19" s="594"/>
      <c r="BG19" s="588">
        <v>2386</v>
      </c>
      <c r="BH19" s="367"/>
      <c r="BI19" s="367"/>
      <c r="BJ19" s="367"/>
      <c r="BK19" s="367"/>
      <c r="BL19" s="367"/>
      <c r="BM19" s="367"/>
      <c r="BN19" s="589"/>
      <c r="BO19" s="590">
        <v>0.9</v>
      </c>
      <c r="BP19" s="590"/>
      <c r="BQ19" s="590"/>
      <c r="BR19" s="590"/>
      <c r="BS19" s="591" t="s">
        <v>195</v>
      </c>
      <c r="BT19" s="591"/>
      <c r="BU19" s="591"/>
      <c r="BV19" s="591"/>
      <c r="BW19" s="591"/>
      <c r="BX19" s="591"/>
      <c r="BY19" s="591"/>
      <c r="BZ19" s="591"/>
      <c r="CA19" s="591"/>
      <c r="CB19" s="592"/>
      <c r="CD19" s="593" t="s">
        <v>365</v>
      </c>
      <c r="CE19" s="493"/>
      <c r="CF19" s="493"/>
      <c r="CG19" s="493"/>
      <c r="CH19" s="493"/>
      <c r="CI19" s="493"/>
      <c r="CJ19" s="493"/>
      <c r="CK19" s="493"/>
      <c r="CL19" s="493"/>
      <c r="CM19" s="493"/>
      <c r="CN19" s="493"/>
      <c r="CO19" s="493"/>
      <c r="CP19" s="493"/>
      <c r="CQ19" s="594"/>
      <c r="CR19" s="588" t="s">
        <v>195</v>
      </c>
      <c r="CS19" s="367"/>
      <c r="CT19" s="367"/>
      <c r="CU19" s="367"/>
      <c r="CV19" s="367"/>
      <c r="CW19" s="367"/>
      <c r="CX19" s="367"/>
      <c r="CY19" s="589"/>
      <c r="CZ19" s="590" t="s">
        <v>195</v>
      </c>
      <c r="DA19" s="590"/>
      <c r="DB19" s="590"/>
      <c r="DC19" s="590"/>
      <c r="DD19" s="598" t="s">
        <v>195</v>
      </c>
      <c r="DE19" s="367"/>
      <c r="DF19" s="367"/>
      <c r="DG19" s="367"/>
      <c r="DH19" s="367"/>
      <c r="DI19" s="367"/>
      <c r="DJ19" s="367"/>
      <c r="DK19" s="367"/>
      <c r="DL19" s="367"/>
      <c r="DM19" s="367"/>
      <c r="DN19" s="367"/>
      <c r="DO19" s="367"/>
      <c r="DP19" s="589"/>
      <c r="DQ19" s="598" t="s">
        <v>195</v>
      </c>
      <c r="DR19" s="367"/>
      <c r="DS19" s="367"/>
      <c r="DT19" s="367"/>
      <c r="DU19" s="367"/>
      <c r="DV19" s="367"/>
      <c r="DW19" s="367"/>
      <c r="DX19" s="367"/>
      <c r="DY19" s="367"/>
      <c r="DZ19" s="367"/>
      <c r="EA19" s="367"/>
      <c r="EB19" s="367"/>
      <c r="EC19" s="599"/>
    </row>
    <row r="20" spans="2:133" ht="11.25" customHeight="1" x14ac:dyDescent="0.15">
      <c r="B20" s="601" t="s">
        <v>366</v>
      </c>
      <c r="C20" s="602"/>
      <c r="D20" s="602"/>
      <c r="E20" s="602"/>
      <c r="F20" s="602"/>
      <c r="G20" s="602"/>
      <c r="H20" s="602"/>
      <c r="I20" s="602"/>
      <c r="J20" s="602"/>
      <c r="K20" s="602"/>
      <c r="L20" s="602"/>
      <c r="M20" s="602"/>
      <c r="N20" s="602"/>
      <c r="O20" s="602"/>
      <c r="P20" s="602"/>
      <c r="Q20" s="603"/>
      <c r="R20" s="588" t="s">
        <v>195</v>
      </c>
      <c r="S20" s="367"/>
      <c r="T20" s="367"/>
      <c r="U20" s="367"/>
      <c r="V20" s="367"/>
      <c r="W20" s="367"/>
      <c r="X20" s="367"/>
      <c r="Y20" s="589"/>
      <c r="Z20" s="590" t="s">
        <v>195</v>
      </c>
      <c r="AA20" s="590"/>
      <c r="AB20" s="590"/>
      <c r="AC20" s="590"/>
      <c r="AD20" s="591" t="s">
        <v>195</v>
      </c>
      <c r="AE20" s="591"/>
      <c r="AF20" s="591"/>
      <c r="AG20" s="591"/>
      <c r="AH20" s="591"/>
      <c r="AI20" s="591"/>
      <c r="AJ20" s="591"/>
      <c r="AK20" s="591"/>
      <c r="AL20" s="595" t="s">
        <v>195</v>
      </c>
      <c r="AM20" s="373"/>
      <c r="AN20" s="373"/>
      <c r="AO20" s="596"/>
      <c r="AP20" s="593" t="s">
        <v>367</v>
      </c>
      <c r="AQ20" s="493"/>
      <c r="AR20" s="493"/>
      <c r="AS20" s="493"/>
      <c r="AT20" s="493"/>
      <c r="AU20" s="493"/>
      <c r="AV20" s="493"/>
      <c r="AW20" s="493"/>
      <c r="AX20" s="493"/>
      <c r="AY20" s="493"/>
      <c r="AZ20" s="493"/>
      <c r="BA20" s="493"/>
      <c r="BB20" s="493"/>
      <c r="BC20" s="493"/>
      <c r="BD20" s="493"/>
      <c r="BE20" s="493"/>
      <c r="BF20" s="594"/>
      <c r="BG20" s="588">
        <v>2386</v>
      </c>
      <c r="BH20" s="367"/>
      <c r="BI20" s="367"/>
      <c r="BJ20" s="367"/>
      <c r="BK20" s="367"/>
      <c r="BL20" s="367"/>
      <c r="BM20" s="367"/>
      <c r="BN20" s="589"/>
      <c r="BO20" s="590">
        <v>0.9</v>
      </c>
      <c r="BP20" s="590"/>
      <c r="BQ20" s="590"/>
      <c r="BR20" s="590"/>
      <c r="BS20" s="591" t="s">
        <v>195</v>
      </c>
      <c r="BT20" s="591"/>
      <c r="BU20" s="591"/>
      <c r="BV20" s="591"/>
      <c r="BW20" s="591"/>
      <c r="BX20" s="591"/>
      <c r="BY20" s="591"/>
      <c r="BZ20" s="591"/>
      <c r="CA20" s="591"/>
      <c r="CB20" s="592"/>
      <c r="CD20" s="593" t="s">
        <v>187</v>
      </c>
      <c r="CE20" s="493"/>
      <c r="CF20" s="493"/>
      <c r="CG20" s="493"/>
      <c r="CH20" s="493"/>
      <c r="CI20" s="493"/>
      <c r="CJ20" s="493"/>
      <c r="CK20" s="493"/>
      <c r="CL20" s="493"/>
      <c r="CM20" s="493"/>
      <c r="CN20" s="493"/>
      <c r="CO20" s="493"/>
      <c r="CP20" s="493"/>
      <c r="CQ20" s="594"/>
      <c r="CR20" s="588">
        <v>6468442</v>
      </c>
      <c r="CS20" s="367"/>
      <c r="CT20" s="367"/>
      <c r="CU20" s="367"/>
      <c r="CV20" s="367"/>
      <c r="CW20" s="367"/>
      <c r="CX20" s="367"/>
      <c r="CY20" s="589"/>
      <c r="CZ20" s="590">
        <v>100</v>
      </c>
      <c r="DA20" s="590"/>
      <c r="DB20" s="590"/>
      <c r="DC20" s="590"/>
      <c r="DD20" s="598">
        <v>1253719</v>
      </c>
      <c r="DE20" s="367"/>
      <c r="DF20" s="367"/>
      <c r="DG20" s="367"/>
      <c r="DH20" s="367"/>
      <c r="DI20" s="367"/>
      <c r="DJ20" s="367"/>
      <c r="DK20" s="367"/>
      <c r="DL20" s="367"/>
      <c r="DM20" s="367"/>
      <c r="DN20" s="367"/>
      <c r="DO20" s="367"/>
      <c r="DP20" s="589"/>
      <c r="DQ20" s="598">
        <v>3160080</v>
      </c>
      <c r="DR20" s="367"/>
      <c r="DS20" s="367"/>
      <c r="DT20" s="367"/>
      <c r="DU20" s="367"/>
      <c r="DV20" s="367"/>
      <c r="DW20" s="367"/>
      <c r="DX20" s="367"/>
      <c r="DY20" s="367"/>
      <c r="DZ20" s="367"/>
      <c r="EA20" s="367"/>
      <c r="EB20" s="367"/>
      <c r="EC20" s="599"/>
    </row>
    <row r="21" spans="2:133" ht="11.25" customHeight="1" x14ac:dyDescent="0.15">
      <c r="B21" s="593" t="s">
        <v>343</v>
      </c>
      <c r="C21" s="493"/>
      <c r="D21" s="493"/>
      <c r="E21" s="493"/>
      <c r="F21" s="493"/>
      <c r="G21" s="493"/>
      <c r="H21" s="493"/>
      <c r="I21" s="493"/>
      <c r="J21" s="493"/>
      <c r="K21" s="493"/>
      <c r="L21" s="493"/>
      <c r="M21" s="493"/>
      <c r="N21" s="493"/>
      <c r="O21" s="493"/>
      <c r="P21" s="493"/>
      <c r="Q21" s="594"/>
      <c r="R21" s="588">
        <v>2494586</v>
      </c>
      <c r="S21" s="367"/>
      <c r="T21" s="367"/>
      <c r="U21" s="367"/>
      <c r="V21" s="367"/>
      <c r="W21" s="367"/>
      <c r="X21" s="367"/>
      <c r="Y21" s="589"/>
      <c r="Z21" s="590">
        <v>38</v>
      </c>
      <c r="AA21" s="590"/>
      <c r="AB21" s="590"/>
      <c r="AC21" s="590"/>
      <c r="AD21" s="591">
        <v>2195536</v>
      </c>
      <c r="AE21" s="591"/>
      <c r="AF21" s="591"/>
      <c r="AG21" s="591"/>
      <c r="AH21" s="591"/>
      <c r="AI21" s="591"/>
      <c r="AJ21" s="591"/>
      <c r="AK21" s="591"/>
      <c r="AL21" s="595">
        <v>83</v>
      </c>
      <c r="AM21" s="373"/>
      <c r="AN21" s="373"/>
      <c r="AO21" s="596"/>
      <c r="AP21" s="593" t="s">
        <v>369</v>
      </c>
      <c r="AQ21" s="608"/>
      <c r="AR21" s="608"/>
      <c r="AS21" s="608"/>
      <c r="AT21" s="608"/>
      <c r="AU21" s="608"/>
      <c r="AV21" s="608"/>
      <c r="AW21" s="608"/>
      <c r="AX21" s="608"/>
      <c r="AY21" s="608"/>
      <c r="AZ21" s="608"/>
      <c r="BA21" s="608"/>
      <c r="BB21" s="608"/>
      <c r="BC21" s="608"/>
      <c r="BD21" s="608"/>
      <c r="BE21" s="608"/>
      <c r="BF21" s="609"/>
      <c r="BG21" s="588">
        <v>2386</v>
      </c>
      <c r="BH21" s="367"/>
      <c r="BI21" s="367"/>
      <c r="BJ21" s="367"/>
      <c r="BK21" s="367"/>
      <c r="BL21" s="367"/>
      <c r="BM21" s="367"/>
      <c r="BN21" s="589"/>
      <c r="BO21" s="590">
        <v>0.9</v>
      </c>
      <c r="BP21" s="590"/>
      <c r="BQ21" s="590"/>
      <c r="BR21" s="590"/>
      <c r="BS21" s="591" t="s">
        <v>195</v>
      </c>
      <c r="BT21" s="591"/>
      <c r="BU21" s="591"/>
      <c r="BV21" s="591"/>
      <c r="BW21" s="591"/>
      <c r="BX21" s="591"/>
      <c r="BY21" s="591"/>
      <c r="BZ21" s="591"/>
      <c r="CA21" s="591"/>
      <c r="CB21" s="592"/>
      <c r="CD21" s="610"/>
      <c r="CE21" s="611"/>
      <c r="CF21" s="611"/>
      <c r="CG21" s="611"/>
      <c r="CH21" s="611"/>
      <c r="CI21" s="611"/>
      <c r="CJ21" s="611"/>
      <c r="CK21" s="611"/>
      <c r="CL21" s="611"/>
      <c r="CM21" s="611"/>
      <c r="CN21" s="611"/>
      <c r="CO21" s="611"/>
      <c r="CP21" s="611"/>
      <c r="CQ21" s="612"/>
      <c r="CR21" s="613"/>
      <c r="CS21" s="605"/>
      <c r="CT21" s="605"/>
      <c r="CU21" s="605"/>
      <c r="CV21" s="605"/>
      <c r="CW21" s="605"/>
      <c r="CX21" s="605"/>
      <c r="CY21" s="606"/>
      <c r="CZ21" s="614"/>
      <c r="DA21" s="614"/>
      <c r="DB21" s="614"/>
      <c r="DC21" s="614"/>
      <c r="DD21" s="604"/>
      <c r="DE21" s="605"/>
      <c r="DF21" s="605"/>
      <c r="DG21" s="605"/>
      <c r="DH21" s="605"/>
      <c r="DI21" s="605"/>
      <c r="DJ21" s="605"/>
      <c r="DK21" s="605"/>
      <c r="DL21" s="605"/>
      <c r="DM21" s="605"/>
      <c r="DN21" s="605"/>
      <c r="DO21" s="605"/>
      <c r="DP21" s="606"/>
      <c r="DQ21" s="604"/>
      <c r="DR21" s="605"/>
      <c r="DS21" s="605"/>
      <c r="DT21" s="605"/>
      <c r="DU21" s="605"/>
      <c r="DV21" s="605"/>
      <c r="DW21" s="605"/>
      <c r="DX21" s="605"/>
      <c r="DY21" s="605"/>
      <c r="DZ21" s="605"/>
      <c r="EA21" s="605"/>
      <c r="EB21" s="605"/>
      <c r="EC21" s="607"/>
    </row>
    <row r="22" spans="2:133" ht="11.25" customHeight="1" x14ac:dyDescent="0.15">
      <c r="B22" s="593" t="s">
        <v>295</v>
      </c>
      <c r="C22" s="493"/>
      <c r="D22" s="493"/>
      <c r="E22" s="493"/>
      <c r="F22" s="493"/>
      <c r="G22" s="493"/>
      <c r="H22" s="493"/>
      <c r="I22" s="493"/>
      <c r="J22" s="493"/>
      <c r="K22" s="493"/>
      <c r="L22" s="493"/>
      <c r="M22" s="493"/>
      <c r="N22" s="493"/>
      <c r="O22" s="493"/>
      <c r="P22" s="493"/>
      <c r="Q22" s="594"/>
      <c r="R22" s="588">
        <v>2195536</v>
      </c>
      <c r="S22" s="367"/>
      <c r="T22" s="367"/>
      <c r="U22" s="367"/>
      <c r="V22" s="367"/>
      <c r="W22" s="367"/>
      <c r="X22" s="367"/>
      <c r="Y22" s="589"/>
      <c r="Z22" s="590">
        <v>33.4</v>
      </c>
      <c r="AA22" s="590"/>
      <c r="AB22" s="590"/>
      <c r="AC22" s="590"/>
      <c r="AD22" s="591">
        <v>2195536</v>
      </c>
      <c r="AE22" s="591"/>
      <c r="AF22" s="591"/>
      <c r="AG22" s="591"/>
      <c r="AH22" s="591"/>
      <c r="AI22" s="591"/>
      <c r="AJ22" s="591"/>
      <c r="AK22" s="591"/>
      <c r="AL22" s="595">
        <v>83</v>
      </c>
      <c r="AM22" s="373"/>
      <c r="AN22" s="373"/>
      <c r="AO22" s="596"/>
      <c r="AP22" s="593" t="s">
        <v>371</v>
      </c>
      <c r="AQ22" s="608"/>
      <c r="AR22" s="608"/>
      <c r="AS22" s="608"/>
      <c r="AT22" s="608"/>
      <c r="AU22" s="608"/>
      <c r="AV22" s="608"/>
      <c r="AW22" s="608"/>
      <c r="AX22" s="608"/>
      <c r="AY22" s="608"/>
      <c r="AZ22" s="608"/>
      <c r="BA22" s="608"/>
      <c r="BB22" s="608"/>
      <c r="BC22" s="608"/>
      <c r="BD22" s="608"/>
      <c r="BE22" s="608"/>
      <c r="BF22" s="609"/>
      <c r="BG22" s="588" t="s">
        <v>195</v>
      </c>
      <c r="BH22" s="367"/>
      <c r="BI22" s="367"/>
      <c r="BJ22" s="367"/>
      <c r="BK22" s="367"/>
      <c r="BL22" s="367"/>
      <c r="BM22" s="367"/>
      <c r="BN22" s="589"/>
      <c r="BO22" s="590" t="s">
        <v>195</v>
      </c>
      <c r="BP22" s="590"/>
      <c r="BQ22" s="590"/>
      <c r="BR22" s="590"/>
      <c r="BS22" s="591" t="s">
        <v>195</v>
      </c>
      <c r="BT22" s="591"/>
      <c r="BU22" s="591"/>
      <c r="BV22" s="591"/>
      <c r="BW22" s="591"/>
      <c r="BX22" s="591"/>
      <c r="BY22" s="591"/>
      <c r="BZ22" s="591"/>
      <c r="CA22" s="591"/>
      <c r="CB22" s="592"/>
      <c r="CD22" s="361" t="s">
        <v>372</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11"/>
    </row>
    <row r="23" spans="2:133" ht="11.25" customHeight="1" x14ac:dyDescent="0.15">
      <c r="B23" s="593" t="s">
        <v>292</v>
      </c>
      <c r="C23" s="493"/>
      <c r="D23" s="493"/>
      <c r="E23" s="493"/>
      <c r="F23" s="493"/>
      <c r="G23" s="493"/>
      <c r="H23" s="493"/>
      <c r="I23" s="493"/>
      <c r="J23" s="493"/>
      <c r="K23" s="493"/>
      <c r="L23" s="493"/>
      <c r="M23" s="493"/>
      <c r="N23" s="493"/>
      <c r="O23" s="493"/>
      <c r="P23" s="493"/>
      <c r="Q23" s="594"/>
      <c r="R23" s="588">
        <v>299050</v>
      </c>
      <c r="S23" s="367"/>
      <c r="T23" s="367"/>
      <c r="U23" s="367"/>
      <c r="V23" s="367"/>
      <c r="W23" s="367"/>
      <c r="X23" s="367"/>
      <c r="Y23" s="589"/>
      <c r="Z23" s="590">
        <v>4.5999999999999996</v>
      </c>
      <c r="AA23" s="590"/>
      <c r="AB23" s="590"/>
      <c r="AC23" s="590"/>
      <c r="AD23" s="591" t="s">
        <v>195</v>
      </c>
      <c r="AE23" s="591"/>
      <c r="AF23" s="591"/>
      <c r="AG23" s="591"/>
      <c r="AH23" s="591"/>
      <c r="AI23" s="591"/>
      <c r="AJ23" s="591"/>
      <c r="AK23" s="591"/>
      <c r="AL23" s="595" t="s">
        <v>195</v>
      </c>
      <c r="AM23" s="373"/>
      <c r="AN23" s="373"/>
      <c r="AO23" s="596"/>
      <c r="AP23" s="593" t="s">
        <v>59</v>
      </c>
      <c r="AQ23" s="608"/>
      <c r="AR23" s="608"/>
      <c r="AS23" s="608"/>
      <c r="AT23" s="608"/>
      <c r="AU23" s="608"/>
      <c r="AV23" s="608"/>
      <c r="AW23" s="608"/>
      <c r="AX23" s="608"/>
      <c r="AY23" s="608"/>
      <c r="AZ23" s="608"/>
      <c r="BA23" s="608"/>
      <c r="BB23" s="608"/>
      <c r="BC23" s="608"/>
      <c r="BD23" s="608"/>
      <c r="BE23" s="608"/>
      <c r="BF23" s="609"/>
      <c r="BG23" s="588" t="s">
        <v>195</v>
      </c>
      <c r="BH23" s="367"/>
      <c r="BI23" s="367"/>
      <c r="BJ23" s="367"/>
      <c r="BK23" s="367"/>
      <c r="BL23" s="367"/>
      <c r="BM23" s="367"/>
      <c r="BN23" s="589"/>
      <c r="BO23" s="590" t="s">
        <v>195</v>
      </c>
      <c r="BP23" s="590"/>
      <c r="BQ23" s="590"/>
      <c r="BR23" s="590"/>
      <c r="BS23" s="591" t="s">
        <v>195</v>
      </c>
      <c r="BT23" s="591"/>
      <c r="BU23" s="591"/>
      <c r="BV23" s="591"/>
      <c r="BW23" s="591"/>
      <c r="BX23" s="591"/>
      <c r="BY23" s="591"/>
      <c r="BZ23" s="591"/>
      <c r="CA23" s="591"/>
      <c r="CB23" s="592"/>
      <c r="CD23" s="361" t="s">
        <v>317</v>
      </c>
      <c r="CE23" s="362"/>
      <c r="CF23" s="362"/>
      <c r="CG23" s="362"/>
      <c r="CH23" s="362"/>
      <c r="CI23" s="362"/>
      <c r="CJ23" s="362"/>
      <c r="CK23" s="362"/>
      <c r="CL23" s="362"/>
      <c r="CM23" s="362"/>
      <c r="CN23" s="362"/>
      <c r="CO23" s="362"/>
      <c r="CP23" s="362"/>
      <c r="CQ23" s="411"/>
      <c r="CR23" s="361" t="s">
        <v>373</v>
      </c>
      <c r="CS23" s="362"/>
      <c r="CT23" s="362"/>
      <c r="CU23" s="362"/>
      <c r="CV23" s="362"/>
      <c r="CW23" s="362"/>
      <c r="CX23" s="362"/>
      <c r="CY23" s="411"/>
      <c r="CZ23" s="361" t="s">
        <v>377</v>
      </c>
      <c r="DA23" s="362"/>
      <c r="DB23" s="362"/>
      <c r="DC23" s="411"/>
      <c r="DD23" s="361" t="s">
        <v>298</v>
      </c>
      <c r="DE23" s="362"/>
      <c r="DF23" s="362"/>
      <c r="DG23" s="362"/>
      <c r="DH23" s="362"/>
      <c r="DI23" s="362"/>
      <c r="DJ23" s="362"/>
      <c r="DK23" s="411"/>
      <c r="DL23" s="615" t="s">
        <v>379</v>
      </c>
      <c r="DM23" s="616"/>
      <c r="DN23" s="616"/>
      <c r="DO23" s="616"/>
      <c r="DP23" s="616"/>
      <c r="DQ23" s="616"/>
      <c r="DR23" s="616"/>
      <c r="DS23" s="616"/>
      <c r="DT23" s="616"/>
      <c r="DU23" s="616"/>
      <c r="DV23" s="617"/>
      <c r="DW23" s="361" t="s">
        <v>380</v>
      </c>
      <c r="DX23" s="362"/>
      <c r="DY23" s="362"/>
      <c r="DZ23" s="362"/>
      <c r="EA23" s="362"/>
      <c r="EB23" s="362"/>
      <c r="EC23" s="411"/>
    </row>
    <row r="24" spans="2:133" ht="11.25" customHeight="1" x14ac:dyDescent="0.15">
      <c r="B24" s="593" t="s">
        <v>381</v>
      </c>
      <c r="C24" s="493"/>
      <c r="D24" s="493"/>
      <c r="E24" s="493"/>
      <c r="F24" s="493"/>
      <c r="G24" s="493"/>
      <c r="H24" s="493"/>
      <c r="I24" s="493"/>
      <c r="J24" s="493"/>
      <c r="K24" s="493"/>
      <c r="L24" s="493"/>
      <c r="M24" s="493"/>
      <c r="N24" s="493"/>
      <c r="O24" s="493"/>
      <c r="P24" s="493"/>
      <c r="Q24" s="594"/>
      <c r="R24" s="588" t="s">
        <v>195</v>
      </c>
      <c r="S24" s="367"/>
      <c r="T24" s="367"/>
      <c r="U24" s="367"/>
      <c r="V24" s="367"/>
      <c r="W24" s="367"/>
      <c r="X24" s="367"/>
      <c r="Y24" s="589"/>
      <c r="Z24" s="590" t="s">
        <v>195</v>
      </c>
      <c r="AA24" s="590"/>
      <c r="AB24" s="590"/>
      <c r="AC24" s="590"/>
      <c r="AD24" s="591" t="s">
        <v>195</v>
      </c>
      <c r="AE24" s="591"/>
      <c r="AF24" s="591"/>
      <c r="AG24" s="591"/>
      <c r="AH24" s="591"/>
      <c r="AI24" s="591"/>
      <c r="AJ24" s="591"/>
      <c r="AK24" s="591"/>
      <c r="AL24" s="595" t="s">
        <v>195</v>
      </c>
      <c r="AM24" s="373"/>
      <c r="AN24" s="373"/>
      <c r="AO24" s="596"/>
      <c r="AP24" s="593" t="s">
        <v>382</v>
      </c>
      <c r="AQ24" s="608"/>
      <c r="AR24" s="608"/>
      <c r="AS24" s="608"/>
      <c r="AT24" s="608"/>
      <c r="AU24" s="608"/>
      <c r="AV24" s="608"/>
      <c r="AW24" s="608"/>
      <c r="AX24" s="608"/>
      <c r="AY24" s="608"/>
      <c r="AZ24" s="608"/>
      <c r="BA24" s="608"/>
      <c r="BB24" s="608"/>
      <c r="BC24" s="608"/>
      <c r="BD24" s="608"/>
      <c r="BE24" s="608"/>
      <c r="BF24" s="609"/>
      <c r="BG24" s="588" t="s">
        <v>195</v>
      </c>
      <c r="BH24" s="367"/>
      <c r="BI24" s="367"/>
      <c r="BJ24" s="367"/>
      <c r="BK24" s="367"/>
      <c r="BL24" s="367"/>
      <c r="BM24" s="367"/>
      <c r="BN24" s="589"/>
      <c r="BO24" s="590" t="s">
        <v>195</v>
      </c>
      <c r="BP24" s="590"/>
      <c r="BQ24" s="590"/>
      <c r="BR24" s="590"/>
      <c r="BS24" s="591" t="s">
        <v>195</v>
      </c>
      <c r="BT24" s="591"/>
      <c r="BU24" s="591"/>
      <c r="BV24" s="591"/>
      <c r="BW24" s="591"/>
      <c r="BX24" s="591"/>
      <c r="BY24" s="591"/>
      <c r="BZ24" s="591"/>
      <c r="CA24" s="591"/>
      <c r="CB24" s="592"/>
      <c r="CD24" s="577" t="s">
        <v>383</v>
      </c>
      <c r="CE24" s="578"/>
      <c r="CF24" s="578"/>
      <c r="CG24" s="578"/>
      <c r="CH24" s="578"/>
      <c r="CI24" s="578"/>
      <c r="CJ24" s="578"/>
      <c r="CK24" s="578"/>
      <c r="CL24" s="578"/>
      <c r="CM24" s="578"/>
      <c r="CN24" s="578"/>
      <c r="CO24" s="578"/>
      <c r="CP24" s="578"/>
      <c r="CQ24" s="579"/>
      <c r="CR24" s="580">
        <v>1449859</v>
      </c>
      <c r="CS24" s="581"/>
      <c r="CT24" s="581"/>
      <c r="CU24" s="581"/>
      <c r="CV24" s="581"/>
      <c r="CW24" s="581"/>
      <c r="CX24" s="581"/>
      <c r="CY24" s="582"/>
      <c r="CZ24" s="585">
        <v>22.4</v>
      </c>
      <c r="DA24" s="586"/>
      <c r="DB24" s="586"/>
      <c r="DC24" s="597"/>
      <c r="DD24" s="618">
        <v>1156557</v>
      </c>
      <c r="DE24" s="581"/>
      <c r="DF24" s="581"/>
      <c r="DG24" s="581"/>
      <c r="DH24" s="581"/>
      <c r="DI24" s="581"/>
      <c r="DJ24" s="581"/>
      <c r="DK24" s="582"/>
      <c r="DL24" s="618">
        <v>1096309</v>
      </c>
      <c r="DM24" s="581"/>
      <c r="DN24" s="581"/>
      <c r="DO24" s="581"/>
      <c r="DP24" s="581"/>
      <c r="DQ24" s="581"/>
      <c r="DR24" s="581"/>
      <c r="DS24" s="581"/>
      <c r="DT24" s="581"/>
      <c r="DU24" s="581"/>
      <c r="DV24" s="582"/>
      <c r="DW24" s="585">
        <v>41.4</v>
      </c>
      <c r="DX24" s="586"/>
      <c r="DY24" s="586"/>
      <c r="DZ24" s="586"/>
      <c r="EA24" s="586"/>
      <c r="EB24" s="586"/>
      <c r="EC24" s="587"/>
    </row>
    <row r="25" spans="2:133" ht="11.25" customHeight="1" x14ac:dyDescent="0.15">
      <c r="B25" s="593" t="s">
        <v>81</v>
      </c>
      <c r="C25" s="493"/>
      <c r="D25" s="493"/>
      <c r="E25" s="493"/>
      <c r="F25" s="493"/>
      <c r="G25" s="493"/>
      <c r="H25" s="493"/>
      <c r="I25" s="493"/>
      <c r="J25" s="493"/>
      <c r="K25" s="493"/>
      <c r="L25" s="493"/>
      <c r="M25" s="493"/>
      <c r="N25" s="493"/>
      <c r="O25" s="493"/>
      <c r="P25" s="493"/>
      <c r="Q25" s="594"/>
      <c r="R25" s="588">
        <v>2944807</v>
      </c>
      <c r="S25" s="367"/>
      <c r="T25" s="367"/>
      <c r="U25" s="367"/>
      <c r="V25" s="367"/>
      <c r="W25" s="367"/>
      <c r="X25" s="367"/>
      <c r="Y25" s="589"/>
      <c r="Z25" s="590">
        <v>44.8</v>
      </c>
      <c r="AA25" s="590"/>
      <c r="AB25" s="590"/>
      <c r="AC25" s="590"/>
      <c r="AD25" s="591">
        <v>2645757</v>
      </c>
      <c r="AE25" s="591"/>
      <c r="AF25" s="591"/>
      <c r="AG25" s="591"/>
      <c r="AH25" s="591"/>
      <c r="AI25" s="591"/>
      <c r="AJ25" s="591"/>
      <c r="AK25" s="591"/>
      <c r="AL25" s="595">
        <v>100</v>
      </c>
      <c r="AM25" s="373"/>
      <c r="AN25" s="373"/>
      <c r="AO25" s="596"/>
      <c r="AP25" s="593" t="s">
        <v>270</v>
      </c>
      <c r="AQ25" s="608"/>
      <c r="AR25" s="608"/>
      <c r="AS25" s="608"/>
      <c r="AT25" s="608"/>
      <c r="AU25" s="608"/>
      <c r="AV25" s="608"/>
      <c r="AW25" s="608"/>
      <c r="AX25" s="608"/>
      <c r="AY25" s="608"/>
      <c r="AZ25" s="608"/>
      <c r="BA25" s="608"/>
      <c r="BB25" s="608"/>
      <c r="BC25" s="608"/>
      <c r="BD25" s="608"/>
      <c r="BE25" s="608"/>
      <c r="BF25" s="609"/>
      <c r="BG25" s="588" t="s">
        <v>195</v>
      </c>
      <c r="BH25" s="367"/>
      <c r="BI25" s="367"/>
      <c r="BJ25" s="367"/>
      <c r="BK25" s="367"/>
      <c r="BL25" s="367"/>
      <c r="BM25" s="367"/>
      <c r="BN25" s="589"/>
      <c r="BO25" s="590" t="s">
        <v>195</v>
      </c>
      <c r="BP25" s="590"/>
      <c r="BQ25" s="590"/>
      <c r="BR25" s="590"/>
      <c r="BS25" s="591" t="s">
        <v>195</v>
      </c>
      <c r="BT25" s="591"/>
      <c r="BU25" s="591"/>
      <c r="BV25" s="591"/>
      <c r="BW25" s="591"/>
      <c r="BX25" s="591"/>
      <c r="BY25" s="591"/>
      <c r="BZ25" s="591"/>
      <c r="CA25" s="591"/>
      <c r="CB25" s="592"/>
      <c r="CD25" s="593" t="s">
        <v>193</v>
      </c>
      <c r="CE25" s="493"/>
      <c r="CF25" s="493"/>
      <c r="CG25" s="493"/>
      <c r="CH25" s="493"/>
      <c r="CI25" s="493"/>
      <c r="CJ25" s="493"/>
      <c r="CK25" s="493"/>
      <c r="CL25" s="493"/>
      <c r="CM25" s="493"/>
      <c r="CN25" s="493"/>
      <c r="CO25" s="493"/>
      <c r="CP25" s="493"/>
      <c r="CQ25" s="594"/>
      <c r="CR25" s="588">
        <v>639205</v>
      </c>
      <c r="CS25" s="619"/>
      <c r="CT25" s="619"/>
      <c r="CU25" s="619"/>
      <c r="CV25" s="619"/>
      <c r="CW25" s="619"/>
      <c r="CX25" s="619"/>
      <c r="CY25" s="620"/>
      <c r="CZ25" s="595">
        <v>9.9</v>
      </c>
      <c r="DA25" s="621"/>
      <c r="DB25" s="621"/>
      <c r="DC25" s="623"/>
      <c r="DD25" s="598">
        <v>593537</v>
      </c>
      <c r="DE25" s="619"/>
      <c r="DF25" s="619"/>
      <c r="DG25" s="619"/>
      <c r="DH25" s="619"/>
      <c r="DI25" s="619"/>
      <c r="DJ25" s="619"/>
      <c r="DK25" s="620"/>
      <c r="DL25" s="598">
        <v>585798</v>
      </c>
      <c r="DM25" s="619"/>
      <c r="DN25" s="619"/>
      <c r="DO25" s="619"/>
      <c r="DP25" s="619"/>
      <c r="DQ25" s="619"/>
      <c r="DR25" s="619"/>
      <c r="DS25" s="619"/>
      <c r="DT25" s="619"/>
      <c r="DU25" s="619"/>
      <c r="DV25" s="620"/>
      <c r="DW25" s="595">
        <v>22.1</v>
      </c>
      <c r="DX25" s="621"/>
      <c r="DY25" s="621"/>
      <c r="DZ25" s="621"/>
      <c r="EA25" s="621"/>
      <c r="EB25" s="621"/>
      <c r="EC25" s="622"/>
    </row>
    <row r="26" spans="2:133" ht="11.25" customHeight="1" x14ac:dyDescent="0.15">
      <c r="B26" s="593" t="s">
        <v>386</v>
      </c>
      <c r="C26" s="493"/>
      <c r="D26" s="493"/>
      <c r="E26" s="493"/>
      <c r="F26" s="493"/>
      <c r="G26" s="493"/>
      <c r="H26" s="493"/>
      <c r="I26" s="493"/>
      <c r="J26" s="493"/>
      <c r="K26" s="493"/>
      <c r="L26" s="493"/>
      <c r="M26" s="493"/>
      <c r="N26" s="493"/>
      <c r="O26" s="493"/>
      <c r="P26" s="493"/>
      <c r="Q26" s="594"/>
      <c r="R26" s="588" t="s">
        <v>195</v>
      </c>
      <c r="S26" s="367"/>
      <c r="T26" s="367"/>
      <c r="U26" s="367"/>
      <c r="V26" s="367"/>
      <c r="W26" s="367"/>
      <c r="X26" s="367"/>
      <c r="Y26" s="589"/>
      <c r="Z26" s="590" t="s">
        <v>195</v>
      </c>
      <c r="AA26" s="590"/>
      <c r="AB26" s="590"/>
      <c r="AC26" s="590"/>
      <c r="AD26" s="591" t="s">
        <v>195</v>
      </c>
      <c r="AE26" s="591"/>
      <c r="AF26" s="591"/>
      <c r="AG26" s="591"/>
      <c r="AH26" s="591"/>
      <c r="AI26" s="591"/>
      <c r="AJ26" s="591"/>
      <c r="AK26" s="591"/>
      <c r="AL26" s="595" t="s">
        <v>195</v>
      </c>
      <c r="AM26" s="373"/>
      <c r="AN26" s="373"/>
      <c r="AO26" s="596"/>
      <c r="AP26" s="593" t="s">
        <v>389</v>
      </c>
      <c r="AQ26" s="608"/>
      <c r="AR26" s="608"/>
      <c r="AS26" s="608"/>
      <c r="AT26" s="608"/>
      <c r="AU26" s="608"/>
      <c r="AV26" s="608"/>
      <c r="AW26" s="608"/>
      <c r="AX26" s="608"/>
      <c r="AY26" s="608"/>
      <c r="AZ26" s="608"/>
      <c r="BA26" s="608"/>
      <c r="BB26" s="608"/>
      <c r="BC26" s="608"/>
      <c r="BD26" s="608"/>
      <c r="BE26" s="608"/>
      <c r="BF26" s="609"/>
      <c r="BG26" s="588" t="s">
        <v>195</v>
      </c>
      <c r="BH26" s="367"/>
      <c r="BI26" s="367"/>
      <c r="BJ26" s="367"/>
      <c r="BK26" s="367"/>
      <c r="BL26" s="367"/>
      <c r="BM26" s="367"/>
      <c r="BN26" s="589"/>
      <c r="BO26" s="590" t="s">
        <v>195</v>
      </c>
      <c r="BP26" s="590"/>
      <c r="BQ26" s="590"/>
      <c r="BR26" s="590"/>
      <c r="BS26" s="591" t="s">
        <v>195</v>
      </c>
      <c r="BT26" s="591"/>
      <c r="BU26" s="591"/>
      <c r="BV26" s="591"/>
      <c r="BW26" s="591"/>
      <c r="BX26" s="591"/>
      <c r="BY26" s="591"/>
      <c r="BZ26" s="591"/>
      <c r="CA26" s="591"/>
      <c r="CB26" s="592"/>
      <c r="CD26" s="593" t="s">
        <v>110</v>
      </c>
      <c r="CE26" s="493"/>
      <c r="CF26" s="493"/>
      <c r="CG26" s="493"/>
      <c r="CH26" s="493"/>
      <c r="CI26" s="493"/>
      <c r="CJ26" s="493"/>
      <c r="CK26" s="493"/>
      <c r="CL26" s="493"/>
      <c r="CM26" s="493"/>
      <c r="CN26" s="493"/>
      <c r="CO26" s="493"/>
      <c r="CP26" s="493"/>
      <c r="CQ26" s="594"/>
      <c r="CR26" s="588">
        <v>359513</v>
      </c>
      <c r="CS26" s="367"/>
      <c r="CT26" s="367"/>
      <c r="CU26" s="367"/>
      <c r="CV26" s="367"/>
      <c r="CW26" s="367"/>
      <c r="CX26" s="367"/>
      <c r="CY26" s="589"/>
      <c r="CZ26" s="595">
        <v>5.6</v>
      </c>
      <c r="DA26" s="621"/>
      <c r="DB26" s="621"/>
      <c r="DC26" s="623"/>
      <c r="DD26" s="598">
        <v>338947</v>
      </c>
      <c r="DE26" s="367"/>
      <c r="DF26" s="367"/>
      <c r="DG26" s="367"/>
      <c r="DH26" s="367"/>
      <c r="DI26" s="367"/>
      <c r="DJ26" s="367"/>
      <c r="DK26" s="589"/>
      <c r="DL26" s="598" t="s">
        <v>195</v>
      </c>
      <c r="DM26" s="367"/>
      <c r="DN26" s="367"/>
      <c r="DO26" s="367"/>
      <c r="DP26" s="367"/>
      <c r="DQ26" s="367"/>
      <c r="DR26" s="367"/>
      <c r="DS26" s="367"/>
      <c r="DT26" s="367"/>
      <c r="DU26" s="367"/>
      <c r="DV26" s="589"/>
      <c r="DW26" s="595" t="s">
        <v>195</v>
      </c>
      <c r="DX26" s="621"/>
      <c r="DY26" s="621"/>
      <c r="DZ26" s="621"/>
      <c r="EA26" s="621"/>
      <c r="EB26" s="621"/>
      <c r="EC26" s="622"/>
    </row>
    <row r="27" spans="2:133" ht="11.25" customHeight="1" x14ac:dyDescent="0.15">
      <c r="B27" s="593" t="s">
        <v>153</v>
      </c>
      <c r="C27" s="493"/>
      <c r="D27" s="493"/>
      <c r="E27" s="493"/>
      <c r="F27" s="493"/>
      <c r="G27" s="493"/>
      <c r="H27" s="493"/>
      <c r="I27" s="493"/>
      <c r="J27" s="493"/>
      <c r="K27" s="493"/>
      <c r="L27" s="493"/>
      <c r="M27" s="493"/>
      <c r="N27" s="493"/>
      <c r="O27" s="493"/>
      <c r="P27" s="493"/>
      <c r="Q27" s="594"/>
      <c r="R27" s="588">
        <v>49669</v>
      </c>
      <c r="S27" s="367"/>
      <c r="T27" s="367"/>
      <c r="U27" s="367"/>
      <c r="V27" s="367"/>
      <c r="W27" s="367"/>
      <c r="X27" s="367"/>
      <c r="Y27" s="589"/>
      <c r="Z27" s="590">
        <v>0.8</v>
      </c>
      <c r="AA27" s="590"/>
      <c r="AB27" s="590"/>
      <c r="AC27" s="590"/>
      <c r="AD27" s="591" t="s">
        <v>195</v>
      </c>
      <c r="AE27" s="591"/>
      <c r="AF27" s="591"/>
      <c r="AG27" s="591"/>
      <c r="AH27" s="591"/>
      <c r="AI27" s="591"/>
      <c r="AJ27" s="591"/>
      <c r="AK27" s="591"/>
      <c r="AL27" s="595" t="s">
        <v>195</v>
      </c>
      <c r="AM27" s="373"/>
      <c r="AN27" s="373"/>
      <c r="AO27" s="596"/>
      <c r="AP27" s="593" t="s">
        <v>390</v>
      </c>
      <c r="AQ27" s="493"/>
      <c r="AR27" s="493"/>
      <c r="AS27" s="493"/>
      <c r="AT27" s="493"/>
      <c r="AU27" s="493"/>
      <c r="AV27" s="493"/>
      <c r="AW27" s="493"/>
      <c r="AX27" s="493"/>
      <c r="AY27" s="493"/>
      <c r="AZ27" s="493"/>
      <c r="BA27" s="493"/>
      <c r="BB27" s="493"/>
      <c r="BC27" s="493"/>
      <c r="BD27" s="493"/>
      <c r="BE27" s="493"/>
      <c r="BF27" s="594"/>
      <c r="BG27" s="588">
        <v>271702</v>
      </c>
      <c r="BH27" s="367"/>
      <c r="BI27" s="367"/>
      <c r="BJ27" s="367"/>
      <c r="BK27" s="367"/>
      <c r="BL27" s="367"/>
      <c r="BM27" s="367"/>
      <c r="BN27" s="589"/>
      <c r="BO27" s="590">
        <v>100</v>
      </c>
      <c r="BP27" s="590"/>
      <c r="BQ27" s="590"/>
      <c r="BR27" s="590"/>
      <c r="BS27" s="591">
        <v>3703</v>
      </c>
      <c r="BT27" s="591"/>
      <c r="BU27" s="591"/>
      <c r="BV27" s="591"/>
      <c r="BW27" s="591"/>
      <c r="BX27" s="591"/>
      <c r="BY27" s="591"/>
      <c r="BZ27" s="591"/>
      <c r="CA27" s="591"/>
      <c r="CB27" s="592"/>
      <c r="CD27" s="593" t="s">
        <v>217</v>
      </c>
      <c r="CE27" s="493"/>
      <c r="CF27" s="493"/>
      <c r="CG27" s="493"/>
      <c r="CH27" s="493"/>
      <c r="CI27" s="493"/>
      <c r="CJ27" s="493"/>
      <c r="CK27" s="493"/>
      <c r="CL27" s="493"/>
      <c r="CM27" s="493"/>
      <c r="CN27" s="493"/>
      <c r="CO27" s="493"/>
      <c r="CP27" s="493"/>
      <c r="CQ27" s="594"/>
      <c r="CR27" s="588">
        <v>346418</v>
      </c>
      <c r="CS27" s="619"/>
      <c r="CT27" s="619"/>
      <c r="CU27" s="619"/>
      <c r="CV27" s="619"/>
      <c r="CW27" s="619"/>
      <c r="CX27" s="619"/>
      <c r="CY27" s="620"/>
      <c r="CZ27" s="595">
        <v>5.4</v>
      </c>
      <c r="DA27" s="621"/>
      <c r="DB27" s="621"/>
      <c r="DC27" s="623"/>
      <c r="DD27" s="598">
        <v>152460</v>
      </c>
      <c r="DE27" s="619"/>
      <c r="DF27" s="619"/>
      <c r="DG27" s="619"/>
      <c r="DH27" s="619"/>
      <c r="DI27" s="619"/>
      <c r="DJ27" s="619"/>
      <c r="DK27" s="620"/>
      <c r="DL27" s="598">
        <v>99951</v>
      </c>
      <c r="DM27" s="619"/>
      <c r="DN27" s="619"/>
      <c r="DO27" s="619"/>
      <c r="DP27" s="619"/>
      <c r="DQ27" s="619"/>
      <c r="DR27" s="619"/>
      <c r="DS27" s="619"/>
      <c r="DT27" s="619"/>
      <c r="DU27" s="619"/>
      <c r="DV27" s="620"/>
      <c r="DW27" s="595">
        <v>3.8</v>
      </c>
      <c r="DX27" s="621"/>
      <c r="DY27" s="621"/>
      <c r="DZ27" s="621"/>
      <c r="EA27" s="621"/>
      <c r="EB27" s="621"/>
      <c r="EC27" s="622"/>
    </row>
    <row r="28" spans="2:133" ht="11.25" customHeight="1" x14ac:dyDescent="0.15">
      <c r="B28" s="593" t="s">
        <v>315</v>
      </c>
      <c r="C28" s="493"/>
      <c r="D28" s="493"/>
      <c r="E28" s="493"/>
      <c r="F28" s="493"/>
      <c r="G28" s="493"/>
      <c r="H28" s="493"/>
      <c r="I28" s="493"/>
      <c r="J28" s="493"/>
      <c r="K28" s="493"/>
      <c r="L28" s="493"/>
      <c r="M28" s="493"/>
      <c r="N28" s="493"/>
      <c r="O28" s="493"/>
      <c r="P28" s="493"/>
      <c r="Q28" s="594"/>
      <c r="R28" s="588">
        <v>72689</v>
      </c>
      <c r="S28" s="367"/>
      <c r="T28" s="367"/>
      <c r="U28" s="367"/>
      <c r="V28" s="367"/>
      <c r="W28" s="367"/>
      <c r="X28" s="367"/>
      <c r="Y28" s="589"/>
      <c r="Z28" s="590">
        <v>1.1000000000000001</v>
      </c>
      <c r="AA28" s="590"/>
      <c r="AB28" s="590"/>
      <c r="AC28" s="590"/>
      <c r="AD28" s="591" t="s">
        <v>195</v>
      </c>
      <c r="AE28" s="591"/>
      <c r="AF28" s="591"/>
      <c r="AG28" s="591"/>
      <c r="AH28" s="591"/>
      <c r="AI28" s="591"/>
      <c r="AJ28" s="591"/>
      <c r="AK28" s="591"/>
      <c r="AL28" s="595" t="s">
        <v>195</v>
      </c>
      <c r="AM28" s="373"/>
      <c r="AN28" s="373"/>
      <c r="AO28" s="596"/>
      <c r="AP28" s="593"/>
      <c r="AQ28" s="493"/>
      <c r="AR28" s="493"/>
      <c r="AS28" s="493"/>
      <c r="AT28" s="493"/>
      <c r="AU28" s="493"/>
      <c r="AV28" s="493"/>
      <c r="AW28" s="493"/>
      <c r="AX28" s="493"/>
      <c r="AY28" s="493"/>
      <c r="AZ28" s="493"/>
      <c r="BA28" s="493"/>
      <c r="BB28" s="493"/>
      <c r="BC28" s="493"/>
      <c r="BD28" s="493"/>
      <c r="BE28" s="493"/>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384</v>
      </c>
      <c r="CE28" s="493"/>
      <c r="CF28" s="493"/>
      <c r="CG28" s="493"/>
      <c r="CH28" s="493"/>
      <c r="CI28" s="493"/>
      <c r="CJ28" s="493"/>
      <c r="CK28" s="493"/>
      <c r="CL28" s="493"/>
      <c r="CM28" s="493"/>
      <c r="CN28" s="493"/>
      <c r="CO28" s="493"/>
      <c r="CP28" s="493"/>
      <c r="CQ28" s="594"/>
      <c r="CR28" s="588">
        <v>464236</v>
      </c>
      <c r="CS28" s="367"/>
      <c r="CT28" s="367"/>
      <c r="CU28" s="367"/>
      <c r="CV28" s="367"/>
      <c r="CW28" s="367"/>
      <c r="CX28" s="367"/>
      <c r="CY28" s="589"/>
      <c r="CZ28" s="595">
        <v>7.2</v>
      </c>
      <c r="DA28" s="621"/>
      <c r="DB28" s="621"/>
      <c r="DC28" s="623"/>
      <c r="DD28" s="598">
        <v>410560</v>
      </c>
      <c r="DE28" s="367"/>
      <c r="DF28" s="367"/>
      <c r="DG28" s="367"/>
      <c r="DH28" s="367"/>
      <c r="DI28" s="367"/>
      <c r="DJ28" s="367"/>
      <c r="DK28" s="589"/>
      <c r="DL28" s="598">
        <v>410560</v>
      </c>
      <c r="DM28" s="367"/>
      <c r="DN28" s="367"/>
      <c r="DO28" s="367"/>
      <c r="DP28" s="367"/>
      <c r="DQ28" s="367"/>
      <c r="DR28" s="367"/>
      <c r="DS28" s="367"/>
      <c r="DT28" s="367"/>
      <c r="DU28" s="367"/>
      <c r="DV28" s="589"/>
      <c r="DW28" s="595">
        <v>15.5</v>
      </c>
      <c r="DX28" s="621"/>
      <c r="DY28" s="621"/>
      <c r="DZ28" s="621"/>
      <c r="EA28" s="621"/>
      <c r="EB28" s="621"/>
      <c r="EC28" s="622"/>
    </row>
    <row r="29" spans="2:133" ht="11.25" customHeight="1" x14ac:dyDescent="0.15">
      <c r="B29" s="593" t="s">
        <v>18</v>
      </c>
      <c r="C29" s="493"/>
      <c r="D29" s="493"/>
      <c r="E29" s="493"/>
      <c r="F29" s="493"/>
      <c r="G29" s="493"/>
      <c r="H29" s="493"/>
      <c r="I29" s="493"/>
      <c r="J29" s="493"/>
      <c r="K29" s="493"/>
      <c r="L29" s="493"/>
      <c r="M29" s="493"/>
      <c r="N29" s="493"/>
      <c r="O29" s="493"/>
      <c r="P29" s="493"/>
      <c r="Q29" s="594"/>
      <c r="R29" s="588">
        <v>14869</v>
      </c>
      <c r="S29" s="367"/>
      <c r="T29" s="367"/>
      <c r="U29" s="367"/>
      <c r="V29" s="367"/>
      <c r="W29" s="367"/>
      <c r="X29" s="367"/>
      <c r="Y29" s="589"/>
      <c r="Z29" s="590">
        <v>0.2</v>
      </c>
      <c r="AA29" s="590"/>
      <c r="AB29" s="590"/>
      <c r="AC29" s="590"/>
      <c r="AD29" s="591" t="s">
        <v>195</v>
      </c>
      <c r="AE29" s="591"/>
      <c r="AF29" s="591"/>
      <c r="AG29" s="591"/>
      <c r="AH29" s="591"/>
      <c r="AI29" s="591"/>
      <c r="AJ29" s="591"/>
      <c r="AK29" s="591"/>
      <c r="AL29" s="595" t="s">
        <v>195</v>
      </c>
      <c r="AM29" s="373"/>
      <c r="AN29" s="373"/>
      <c r="AO29" s="596"/>
      <c r="AP29" s="610"/>
      <c r="AQ29" s="611"/>
      <c r="AR29" s="611"/>
      <c r="AS29" s="611"/>
      <c r="AT29" s="611"/>
      <c r="AU29" s="611"/>
      <c r="AV29" s="611"/>
      <c r="AW29" s="611"/>
      <c r="AX29" s="611"/>
      <c r="AY29" s="611"/>
      <c r="AZ29" s="611"/>
      <c r="BA29" s="611"/>
      <c r="BB29" s="611"/>
      <c r="BC29" s="611"/>
      <c r="BD29" s="611"/>
      <c r="BE29" s="611"/>
      <c r="BF29" s="612"/>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59" t="s">
        <v>170</v>
      </c>
      <c r="CE29" s="480"/>
      <c r="CF29" s="593" t="s">
        <v>21</v>
      </c>
      <c r="CG29" s="493"/>
      <c r="CH29" s="493"/>
      <c r="CI29" s="493"/>
      <c r="CJ29" s="493"/>
      <c r="CK29" s="493"/>
      <c r="CL29" s="493"/>
      <c r="CM29" s="493"/>
      <c r="CN29" s="493"/>
      <c r="CO29" s="493"/>
      <c r="CP29" s="493"/>
      <c r="CQ29" s="594"/>
      <c r="CR29" s="588">
        <v>464018</v>
      </c>
      <c r="CS29" s="619"/>
      <c r="CT29" s="619"/>
      <c r="CU29" s="619"/>
      <c r="CV29" s="619"/>
      <c r="CW29" s="619"/>
      <c r="CX29" s="619"/>
      <c r="CY29" s="620"/>
      <c r="CZ29" s="595">
        <v>7.2</v>
      </c>
      <c r="DA29" s="621"/>
      <c r="DB29" s="621"/>
      <c r="DC29" s="623"/>
      <c r="DD29" s="598">
        <v>410342</v>
      </c>
      <c r="DE29" s="619"/>
      <c r="DF29" s="619"/>
      <c r="DG29" s="619"/>
      <c r="DH29" s="619"/>
      <c r="DI29" s="619"/>
      <c r="DJ29" s="619"/>
      <c r="DK29" s="620"/>
      <c r="DL29" s="598">
        <v>410342</v>
      </c>
      <c r="DM29" s="619"/>
      <c r="DN29" s="619"/>
      <c r="DO29" s="619"/>
      <c r="DP29" s="619"/>
      <c r="DQ29" s="619"/>
      <c r="DR29" s="619"/>
      <c r="DS29" s="619"/>
      <c r="DT29" s="619"/>
      <c r="DU29" s="619"/>
      <c r="DV29" s="620"/>
      <c r="DW29" s="595">
        <v>15.5</v>
      </c>
      <c r="DX29" s="621"/>
      <c r="DY29" s="621"/>
      <c r="DZ29" s="621"/>
      <c r="EA29" s="621"/>
      <c r="EB29" s="621"/>
      <c r="EC29" s="622"/>
    </row>
    <row r="30" spans="2:133" ht="11.25" customHeight="1" x14ac:dyDescent="0.15">
      <c r="B30" s="593" t="s">
        <v>344</v>
      </c>
      <c r="C30" s="493"/>
      <c r="D30" s="493"/>
      <c r="E30" s="493"/>
      <c r="F30" s="493"/>
      <c r="G30" s="493"/>
      <c r="H30" s="493"/>
      <c r="I30" s="493"/>
      <c r="J30" s="493"/>
      <c r="K30" s="493"/>
      <c r="L30" s="493"/>
      <c r="M30" s="493"/>
      <c r="N30" s="493"/>
      <c r="O30" s="493"/>
      <c r="P30" s="493"/>
      <c r="Q30" s="594"/>
      <c r="R30" s="588">
        <v>236936</v>
      </c>
      <c r="S30" s="367"/>
      <c r="T30" s="367"/>
      <c r="U30" s="367"/>
      <c r="V30" s="367"/>
      <c r="W30" s="367"/>
      <c r="X30" s="367"/>
      <c r="Y30" s="589"/>
      <c r="Z30" s="590">
        <v>3.6</v>
      </c>
      <c r="AA30" s="590"/>
      <c r="AB30" s="590"/>
      <c r="AC30" s="590"/>
      <c r="AD30" s="591" t="s">
        <v>195</v>
      </c>
      <c r="AE30" s="591"/>
      <c r="AF30" s="591"/>
      <c r="AG30" s="591"/>
      <c r="AH30" s="591"/>
      <c r="AI30" s="591"/>
      <c r="AJ30" s="591"/>
      <c r="AK30" s="591"/>
      <c r="AL30" s="595" t="s">
        <v>195</v>
      </c>
      <c r="AM30" s="373"/>
      <c r="AN30" s="373"/>
      <c r="AO30" s="596"/>
      <c r="AP30" s="361" t="s">
        <v>317</v>
      </c>
      <c r="AQ30" s="362"/>
      <c r="AR30" s="362"/>
      <c r="AS30" s="362"/>
      <c r="AT30" s="362"/>
      <c r="AU30" s="362"/>
      <c r="AV30" s="362"/>
      <c r="AW30" s="362"/>
      <c r="AX30" s="362"/>
      <c r="AY30" s="362"/>
      <c r="AZ30" s="362"/>
      <c r="BA30" s="362"/>
      <c r="BB30" s="362"/>
      <c r="BC30" s="362"/>
      <c r="BD30" s="362"/>
      <c r="BE30" s="362"/>
      <c r="BF30" s="411"/>
      <c r="BG30" s="361" t="s">
        <v>184</v>
      </c>
      <c r="BH30" s="624"/>
      <c r="BI30" s="624"/>
      <c r="BJ30" s="624"/>
      <c r="BK30" s="624"/>
      <c r="BL30" s="624"/>
      <c r="BM30" s="624"/>
      <c r="BN30" s="624"/>
      <c r="BO30" s="624"/>
      <c r="BP30" s="624"/>
      <c r="BQ30" s="625"/>
      <c r="BR30" s="361" t="s">
        <v>392</v>
      </c>
      <c r="BS30" s="624"/>
      <c r="BT30" s="624"/>
      <c r="BU30" s="624"/>
      <c r="BV30" s="624"/>
      <c r="BW30" s="624"/>
      <c r="BX30" s="624"/>
      <c r="BY30" s="624"/>
      <c r="BZ30" s="624"/>
      <c r="CA30" s="624"/>
      <c r="CB30" s="625"/>
      <c r="CD30" s="560"/>
      <c r="CE30" s="483"/>
      <c r="CF30" s="593" t="s">
        <v>393</v>
      </c>
      <c r="CG30" s="493"/>
      <c r="CH30" s="493"/>
      <c r="CI30" s="493"/>
      <c r="CJ30" s="493"/>
      <c r="CK30" s="493"/>
      <c r="CL30" s="493"/>
      <c r="CM30" s="493"/>
      <c r="CN30" s="493"/>
      <c r="CO30" s="493"/>
      <c r="CP30" s="493"/>
      <c r="CQ30" s="594"/>
      <c r="CR30" s="588">
        <v>452179</v>
      </c>
      <c r="CS30" s="367"/>
      <c r="CT30" s="367"/>
      <c r="CU30" s="367"/>
      <c r="CV30" s="367"/>
      <c r="CW30" s="367"/>
      <c r="CX30" s="367"/>
      <c r="CY30" s="589"/>
      <c r="CZ30" s="595">
        <v>7</v>
      </c>
      <c r="DA30" s="621"/>
      <c r="DB30" s="621"/>
      <c r="DC30" s="623"/>
      <c r="DD30" s="598">
        <v>398619</v>
      </c>
      <c r="DE30" s="367"/>
      <c r="DF30" s="367"/>
      <c r="DG30" s="367"/>
      <c r="DH30" s="367"/>
      <c r="DI30" s="367"/>
      <c r="DJ30" s="367"/>
      <c r="DK30" s="589"/>
      <c r="DL30" s="598">
        <v>398619</v>
      </c>
      <c r="DM30" s="367"/>
      <c r="DN30" s="367"/>
      <c r="DO30" s="367"/>
      <c r="DP30" s="367"/>
      <c r="DQ30" s="367"/>
      <c r="DR30" s="367"/>
      <c r="DS30" s="367"/>
      <c r="DT30" s="367"/>
      <c r="DU30" s="367"/>
      <c r="DV30" s="589"/>
      <c r="DW30" s="595">
        <v>15</v>
      </c>
      <c r="DX30" s="621"/>
      <c r="DY30" s="621"/>
      <c r="DZ30" s="621"/>
      <c r="EA30" s="621"/>
      <c r="EB30" s="621"/>
      <c r="EC30" s="622"/>
    </row>
    <row r="31" spans="2:133" ht="11.25" customHeight="1" x14ac:dyDescent="0.15">
      <c r="B31" s="601" t="s">
        <v>51</v>
      </c>
      <c r="C31" s="602"/>
      <c r="D31" s="602"/>
      <c r="E31" s="602"/>
      <c r="F31" s="602"/>
      <c r="G31" s="602"/>
      <c r="H31" s="602"/>
      <c r="I31" s="602"/>
      <c r="J31" s="602"/>
      <c r="K31" s="602"/>
      <c r="L31" s="602"/>
      <c r="M31" s="602"/>
      <c r="N31" s="602"/>
      <c r="O31" s="602"/>
      <c r="P31" s="602"/>
      <c r="Q31" s="603"/>
      <c r="R31" s="588" t="s">
        <v>195</v>
      </c>
      <c r="S31" s="367"/>
      <c r="T31" s="367"/>
      <c r="U31" s="367"/>
      <c r="V31" s="367"/>
      <c r="W31" s="367"/>
      <c r="X31" s="367"/>
      <c r="Y31" s="589"/>
      <c r="Z31" s="590" t="s">
        <v>195</v>
      </c>
      <c r="AA31" s="590"/>
      <c r="AB31" s="590"/>
      <c r="AC31" s="590"/>
      <c r="AD31" s="591" t="s">
        <v>195</v>
      </c>
      <c r="AE31" s="591"/>
      <c r="AF31" s="591"/>
      <c r="AG31" s="591"/>
      <c r="AH31" s="591"/>
      <c r="AI31" s="591"/>
      <c r="AJ31" s="591"/>
      <c r="AK31" s="591"/>
      <c r="AL31" s="595" t="s">
        <v>195</v>
      </c>
      <c r="AM31" s="373"/>
      <c r="AN31" s="373"/>
      <c r="AO31" s="596"/>
      <c r="AP31" s="551" t="s">
        <v>9</v>
      </c>
      <c r="AQ31" s="552"/>
      <c r="AR31" s="552"/>
      <c r="AS31" s="552"/>
      <c r="AT31" s="671" t="s">
        <v>394</v>
      </c>
      <c r="AU31" s="42"/>
      <c r="AV31" s="42"/>
      <c r="AW31" s="42"/>
      <c r="AX31" s="577" t="s">
        <v>271</v>
      </c>
      <c r="AY31" s="578"/>
      <c r="AZ31" s="578"/>
      <c r="BA31" s="578"/>
      <c r="BB31" s="578"/>
      <c r="BC31" s="578"/>
      <c r="BD31" s="578"/>
      <c r="BE31" s="578"/>
      <c r="BF31" s="579"/>
      <c r="BG31" s="626">
        <v>98.9</v>
      </c>
      <c r="BH31" s="627"/>
      <c r="BI31" s="627"/>
      <c r="BJ31" s="627"/>
      <c r="BK31" s="627"/>
      <c r="BL31" s="627"/>
      <c r="BM31" s="586">
        <v>96.3</v>
      </c>
      <c r="BN31" s="627"/>
      <c r="BO31" s="627"/>
      <c r="BP31" s="627"/>
      <c r="BQ31" s="628"/>
      <c r="BR31" s="626">
        <v>98.9</v>
      </c>
      <c r="BS31" s="627"/>
      <c r="BT31" s="627"/>
      <c r="BU31" s="627"/>
      <c r="BV31" s="627"/>
      <c r="BW31" s="627"/>
      <c r="BX31" s="586">
        <v>96.2</v>
      </c>
      <c r="BY31" s="627"/>
      <c r="BZ31" s="627"/>
      <c r="CA31" s="627"/>
      <c r="CB31" s="628"/>
      <c r="CD31" s="560"/>
      <c r="CE31" s="483"/>
      <c r="CF31" s="593" t="s">
        <v>316</v>
      </c>
      <c r="CG31" s="493"/>
      <c r="CH31" s="493"/>
      <c r="CI31" s="493"/>
      <c r="CJ31" s="493"/>
      <c r="CK31" s="493"/>
      <c r="CL31" s="493"/>
      <c r="CM31" s="493"/>
      <c r="CN31" s="493"/>
      <c r="CO31" s="493"/>
      <c r="CP31" s="493"/>
      <c r="CQ31" s="594"/>
      <c r="CR31" s="588">
        <v>11839</v>
      </c>
      <c r="CS31" s="619"/>
      <c r="CT31" s="619"/>
      <c r="CU31" s="619"/>
      <c r="CV31" s="619"/>
      <c r="CW31" s="619"/>
      <c r="CX31" s="619"/>
      <c r="CY31" s="620"/>
      <c r="CZ31" s="595">
        <v>0.2</v>
      </c>
      <c r="DA31" s="621"/>
      <c r="DB31" s="621"/>
      <c r="DC31" s="623"/>
      <c r="DD31" s="598">
        <v>11723</v>
      </c>
      <c r="DE31" s="619"/>
      <c r="DF31" s="619"/>
      <c r="DG31" s="619"/>
      <c r="DH31" s="619"/>
      <c r="DI31" s="619"/>
      <c r="DJ31" s="619"/>
      <c r="DK31" s="620"/>
      <c r="DL31" s="598">
        <v>11723</v>
      </c>
      <c r="DM31" s="619"/>
      <c r="DN31" s="619"/>
      <c r="DO31" s="619"/>
      <c r="DP31" s="619"/>
      <c r="DQ31" s="619"/>
      <c r="DR31" s="619"/>
      <c r="DS31" s="619"/>
      <c r="DT31" s="619"/>
      <c r="DU31" s="619"/>
      <c r="DV31" s="620"/>
      <c r="DW31" s="595">
        <v>0.4</v>
      </c>
      <c r="DX31" s="621"/>
      <c r="DY31" s="621"/>
      <c r="DZ31" s="621"/>
      <c r="EA31" s="621"/>
      <c r="EB31" s="621"/>
      <c r="EC31" s="622"/>
    </row>
    <row r="32" spans="2:133" ht="11.25" customHeight="1" x14ac:dyDescent="0.15">
      <c r="B32" s="593" t="s">
        <v>395</v>
      </c>
      <c r="C32" s="493"/>
      <c r="D32" s="493"/>
      <c r="E32" s="493"/>
      <c r="F32" s="493"/>
      <c r="G32" s="493"/>
      <c r="H32" s="493"/>
      <c r="I32" s="493"/>
      <c r="J32" s="493"/>
      <c r="K32" s="493"/>
      <c r="L32" s="493"/>
      <c r="M32" s="493"/>
      <c r="N32" s="493"/>
      <c r="O32" s="493"/>
      <c r="P32" s="493"/>
      <c r="Q32" s="594"/>
      <c r="R32" s="588">
        <v>569370</v>
      </c>
      <c r="S32" s="367"/>
      <c r="T32" s="367"/>
      <c r="U32" s="367"/>
      <c r="V32" s="367"/>
      <c r="W32" s="367"/>
      <c r="X32" s="367"/>
      <c r="Y32" s="589"/>
      <c r="Z32" s="590">
        <v>8.6999999999999993</v>
      </c>
      <c r="AA32" s="590"/>
      <c r="AB32" s="590"/>
      <c r="AC32" s="590"/>
      <c r="AD32" s="591" t="s">
        <v>195</v>
      </c>
      <c r="AE32" s="591"/>
      <c r="AF32" s="591"/>
      <c r="AG32" s="591"/>
      <c r="AH32" s="591"/>
      <c r="AI32" s="591"/>
      <c r="AJ32" s="591"/>
      <c r="AK32" s="591"/>
      <c r="AL32" s="595" t="s">
        <v>195</v>
      </c>
      <c r="AM32" s="373"/>
      <c r="AN32" s="373"/>
      <c r="AO32" s="596"/>
      <c r="AP32" s="670"/>
      <c r="AQ32" s="538"/>
      <c r="AR32" s="538"/>
      <c r="AS32" s="538"/>
      <c r="AT32" s="672"/>
      <c r="AU32" s="1" t="s">
        <v>246</v>
      </c>
      <c r="AX32" s="593" t="s">
        <v>374</v>
      </c>
      <c r="AY32" s="493"/>
      <c r="AZ32" s="493"/>
      <c r="BA32" s="493"/>
      <c r="BB32" s="493"/>
      <c r="BC32" s="493"/>
      <c r="BD32" s="493"/>
      <c r="BE32" s="493"/>
      <c r="BF32" s="594"/>
      <c r="BG32" s="629">
        <v>99.4</v>
      </c>
      <c r="BH32" s="619"/>
      <c r="BI32" s="619"/>
      <c r="BJ32" s="619"/>
      <c r="BK32" s="619"/>
      <c r="BL32" s="619"/>
      <c r="BM32" s="373">
        <v>96.7</v>
      </c>
      <c r="BN32" s="619"/>
      <c r="BO32" s="619"/>
      <c r="BP32" s="619"/>
      <c r="BQ32" s="630"/>
      <c r="BR32" s="629">
        <v>99.3</v>
      </c>
      <c r="BS32" s="619"/>
      <c r="BT32" s="619"/>
      <c r="BU32" s="619"/>
      <c r="BV32" s="619"/>
      <c r="BW32" s="619"/>
      <c r="BX32" s="373">
        <v>96.4</v>
      </c>
      <c r="BY32" s="619"/>
      <c r="BZ32" s="619"/>
      <c r="CA32" s="619"/>
      <c r="CB32" s="630"/>
      <c r="CD32" s="561"/>
      <c r="CE32" s="563"/>
      <c r="CF32" s="593" t="s">
        <v>397</v>
      </c>
      <c r="CG32" s="493"/>
      <c r="CH32" s="493"/>
      <c r="CI32" s="493"/>
      <c r="CJ32" s="493"/>
      <c r="CK32" s="493"/>
      <c r="CL32" s="493"/>
      <c r="CM32" s="493"/>
      <c r="CN32" s="493"/>
      <c r="CO32" s="493"/>
      <c r="CP32" s="493"/>
      <c r="CQ32" s="594"/>
      <c r="CR32" s="588">
        <v>218</v>
      </c>
      <c r="CS32" s="367"/>
      <c r="CT32" s="367"/>
      <c r="CU32" s="367"/>
      <c r="CV32" s="367"/>
      <c r="CW32" s="367"/>
      <c r="CX32" s="367"/>
      <c r="CY32" s="589"/>
      <c r="CZ32" s="595">
        <v>0</v>
      </c>
      <c r="DA32" s="621"/>
      <c r="DB32" s="621"/>
      <c r="DC32" s="623"/>
      <c r="DD32" s="598">
        <v>218</v>
      </c>
      <c r="DE32" s="367"/>
      <c r="DF32" s="367"/>
      <c r="DG32" s="367"/>
      <c r="DH32" s="367"/>
      <c r="DI32" s="367"/>
      <c r="DJ32" s="367"/>
      <c r="DK32" s="589"/>
      <c r="DL32" s="598">
        <v>218</v>
      </c>
      <c r="DM32" s="367"/>
      <c r="DN32" s="367"/>
      <c r="DO32" s="367"/>
      <c r="DP32" s="367"/>
      <c r="DQ32" s="367"/>
      <c r="DR32" s="367"/>
      <c r="DS32" s="367"/>
      <c r="DT32" s="367"/>
      <c r="DU32" s="367"/>
      <c r="DV32" s="589"/>
      <c r="DW32" s="595">
        <v>0</v>
      </c>
      <c r="DX32" s="621"/>
      <c r="DY32" s="621"/>
      <c r="DZ32" s="621"/>
      <c r="EA32" s="621"/>
      <c r="EB32" s="621"/>
      <c r="EC32" s="622"/>
    </row>
    <row r="33" spans="2:133" ht="11.25" customHeight="1" x14ac:dyDescent="0.15">
      <c r="B33" s="593" t="s">
        <v>232</v>
      </c>
      <c r="C33" s="493"/>
      <c r="D33" s="493"/>
      <c r="E33" s="493"/>
      <c r="F33" s="493"/>
      <c r="G33" s="493"/>
      <c r="H33" s="493"/>
      <c r="I33" s="493"/>
      <c r="J33" s="493"/>
      <c r="K33" s="493"/>
      <c r="L33" s="493"/>
      <c r="M33" s="493"/>
      <c r="N33" s="493"/>
      <c r="O33" s="493"/>
      <c r="P33" s="493"/>
      <c r="Q33" s="594"/>
      <c r="R33" s="588">
        <v>13727</v>
      </c>
      <c r="S33" s="367"/>
      <c r="T33" s="367"/>
      <c r="U33" s="367"/>
      <c r="V33" s="367"/>
      <c r="W33" s="367"/>
      <c r="X33" s="367"/>
      <c r="Y33" s="589"/>
      <c r="Z33" s="590">
        <v>0.2</v>
      </c>
      <c r="AA33" s="590"/>
      <c r="AB33" s="590"/>
      <c r="AC33" s="590"/>
      <c r="AD33" s="591" t="s">
        <v>195</v>
      </c>
      <c r="AE33" s="591"/>
      <c r="AF33" s="591"/>
      <c r="AG33" s="591"/>
      <c r="AH33" s="591"/>
      <c r="AI33" s="591"/>
      <c r="AJ33" s="591"/>
      <c r="AK33" s="591"/>
      <c r="AL33" s="595" t="s">
        <v>195</v>
      </c>
      <c r="AM33" s="373"/>
      <c r="AN33" s="373"/>
      <c r="AO33" s="596"/>
      <c r="AP33" s="554"/>
      <c r="AQ33" s="555"/>
      <c r="AR33" s="555"/>
      <c r="AS33" s="555"/>
      <c r="AT33" s="673"/>
      <c r="AU33" s="43"/>
      <c r="AV33" s="43"/>
      <c r="AW33" s="43"/>
      <c r="AX33" s="610" t="s">
        <v>157</v>
      </c>
      <c r="AY33" s="611"/>
      <c r="AZ33" s="611"/>
      <c r="BA33" s="611"/>
      <c r="BB33" s="611"/>
      <c r="BC33" s="611"/>
      <c r="BD33" s="611"/>
      <c r="BE33" s="611"/>
      <c r="BF33" s="612"/>
      <c r="BG33" s="631">
        <v>98</v>
      </c>
      <c r="BH33" s="632"/>
      <c r="BI33" s="632"/>
      <c r="BJ33" s="632"/>
      <c r="BK33" s="632"/>
      <c r="BL33" s="632"/>
      <c r="BM33" s="633">
        <v>94.6</v>
      </c>
      <c r="BN33" s="632"/>
      <c r="BO33" s="632"/>
      <c r="BP33" s="632"/>
      <c r="BQ33" s="634"/>
      <c r="BR33" s="631">
        <v>98.1</v>
      </c>
      <c r="BS33" s="632"/>
      <c r="BT33" s="632"/>
      <c r="BU33" s="632"/>
      <c r="BV33" s="632"/>
      <c r="BW33" s="632"/>
      <c r="BX33" s="633">
        <v>94.7</v>
      </c>
      <c r="BY33" s="632"/>
      <c r="BZ33" s="632"/>
      <c r="CA33" s="632"/>
      <c r="CB33" s="634"/>
      <c r="CD33" s="593" t="s">
        <v>398</v>
      </c>
      <c r="CE33" s="493"/>
      <c r="CF33" s="493"/>
      <c r="CG33" s="493"/>
      <c r="CH33" s="493"/>
      <c r="CI33" s="493"/>
      <c r="CJ33" s="493"/>
      <c r="CK33" s="493"/>
      <c r="CL33" s="493"/>
      <c r="CM33" s="493"/>
      <c r="CN33" s="493"/>
      <c r="CO33" s="493"/>
      <c r="CP33" s="493"/>
      <c r="CQ33" s="594"/>
      <c r="CR33" s="588">
        <v>3764864</v>
      </c>
      <c r="CS33" s="619"/>
      <c r="CT33" s="619"/>
      <c r="CU33" s="619"/>
      <c r="CV33" s="619"/>
      <c r="CW33" s="619"/>
      <c r="CX33" s="619"/>
      <c r="CY33" s="620"/>
      <c r="CZ33" s="595">
        <v>58.2</v>
      </c>
      <c r="DA33" s="621"/>
      <c r="DB33" s="621"/>
      <c r="DC33" s="623"/>
      <c r="DD33" s="598">
        <v>1794586</v>
      </c>
      <c r="DE33" s="619"/>
      <c r="DF33" s="619"/>
      <c r="DG33" s="619"/>
      <c r="DH33" s="619"/>
      <c r="DI33" s="619"/>
      <c r="DJ33" s="619"/>
      <c r="DK33" s="620"/>
      <c r="DL33" s="598">
        <v>1245802</v>
      </c>
      <c r="DM33" s="619"/>
      <c r="DN33" s="619"/>
      <c r="DO33" s="619"/>
      <c r="DP33" s="619"/>
      <c r="DQ33" s="619"/>
      <c r="DR33" s="619"/>
      <c r="DS33" s="619"/>
      <c r="DT33" s="619"/>
      <c r="DU33" s="619"/>
      <c r="DV33" s="620"/>
      <c r="DW33" s="595">
        <v>47</v>
      </c>
      <c r="DX33" s="621"/>
      <c r="DY33" s="621"/>
      <c r="DZ33" s="621"/>
      <c r="EA33" s="621"/>
      <c r="EB33" s="621"/>
      <c r="EC33" s="622"/>
    </row>
    <row r="34" spans="2:133" ht="11.25" customHeight="1" x14ac:dyDescent="0.15">
      <c r="B34" s="593" t="s">
        <v>144</v>
      </c>
      <c r="C34" s="493"/>
      <c r="D34" s="493"/>
      <c r="E34" s="493"/>
      <c r="F34" s="493"/>
      <c r="G34" s="493"/>
      <c r="H34" s="493"/>
      <c r="I34" s="493"/>
      <c r="J34" s="493"/>
      <c r="K34" s="493"/>
      <c r="L34" s="493"/>
      <c r="M34" s="493"/>
      <c r="N34" s="493"/>
      <c r="O34" s="493"/>
      <c r="P34" s="493"/>
      <c r="Q34" s="594"/>
      <c r="R34" s="588">
        <v>957089</v>
      </c>
      <c r="S34" s="367"/>
      <c r="T34" s="367"/>
      <c r="U34" s="367"/>
      <c r="V34" s="367"/>
      <c r="W34" s="367"/>
      <c r="X34" s="367"/>
      <c r="Y34" s="589"/>
      <c r="Z34" s="590">
        <v>14.6</v>
      </c>
      <c r="AA34" s="590"/>
      <c r="AB34" s="590"/>
      <c r="AC34" s="590"/>
      <c r="AD34" s="591" t="s">
        <v>195</v>
      </c>
      <c r="AE34" s="591"/>
      <c r="AF34" s="591"/>
      <c r="AG34" s="591"/>
      <c r="AH34" s="591"/>
      <c r="AI34" s="591"/>
      <c r="AJ34" s="591"/>
      <c r="AK34" s="591"/>
      <c r="AL34" s="595" t="s">
        <v>195</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401</v>
      </c>
      <c r="CE34" s="493"/>
      <c r="CF34" s="493"/>
      <c r="CG34" s="493"/>
      <c r="CH34" s="493"/>
      <c r="CI34" s="493"/>
      <c r="CJ34" s="493"/>
      <c r="CK34" s="493"/>
      <c r="CL34" s="493"/>
      <c r="CM34" s="493"/>
      <c r="CN34" s="493"/>
      <c r="CO34" s="493"/>
      <c r="CP34" s="493"/>
      <c r="CQ34" s="594"/>
      <c r="CR34" s="588">
        <v>1436468</v>
      </c>
      <c r="CS34" s="367"/>
      <c r="CT34" s="367"/>
      <c r="CU34" s="367"/>
      <c r="CV34" s="367"/>
      <c r="CW34" s="367"/>
      <c r="CX34" s="367"/>
      <c r="CY34" s="589"/>
      <c r="CZ34" s="595">
        <v>22.2</v>
      </c>
      <c r="DA34" s="621"/>
      <c r="DB34" s="621"/>
      <c r="DC34" s="623"/>
      <c r="DD34" s="598">
        <v>680164</v>
      </c>
      <c r="DE34" s="367"/>
      <c r="DF34" s="367"/>
      <c r="DG34" s="367"/>
      <c r="DH34" s="367"/>
      <c r="DI34" s="367"/>
      <c r="DJ34" s="367"/>
      <c r="DK34" s="589"/>
      <c r="DL34" s="598">
        <v>633258</v>
      </c>
      <c r="DM34" s="367"/>
      <c r="DN34" s="367"/>
      <c r="DO34" s="367"/>
      <c r="DP34" s="367"/>
      <c r="DQ34" s="367"/>
      <c r="DR34" s="367"/>
      <c r="DS34" s="367"/>
      <c r="DT34" s="367"/>
      <c r="DU34" s="367"/>
      <c r="DV34" s="589"/>
      <c r="DW34" s="595">
        <v>23.9</v>
      </c>
      <c r="DX34" s="621"/>
      <c r="DY34" s="621"/>
      <c r="DZ34" s="621"/>
      <c r="EA34" s="621"/>
      <c r="EB34" s="621"/>
      <c r="EC34" s="622"/>
    </row>
    <row r="35" spans="2:133" ht="11.25" customHeight="1" x14ac:dyDescent="0.15">
      <c r="B35" s="593" t="s">
        <v>403</v>
      </c>
      <c r="C35" s="493"/>
      <c r="D35" s="493"/>
      <c r="E35" s="493"/>
      <c r="F35" s="493"/>
      <c r="G35" s="493"/>
      <c r="H35" s="493"/>
      <c r="I35" s="493"/>
      <c r="J35" s="493"/>
      <c r="K35" s="493"/>
      <c r="L35" s="493"/>
      <c r="M35" s="493"/>
      <c r="N35" s="493"/>
      <c r="O35" s="493"/>
      <c r="P35" s="493"/>
      <c r="Q35" s="594"/>
      <c r="R35" s="588">
        <v>141614</v>
      </c>
      <c r="S35" s="367"/>
      <c r="T35" s="367"/>
      <c r="U35" s="367"/>
      <c r="V35" s="367"/>
      <c r="W35" s="367"/>
      <c r="X35" s="367"/>
      <c r="Y35" s="589"/>
      <c r="Z35" s="590">
        <v>2.2000000000000002</v>
      </c>
      <c r="AA35" s="590"/>
      <c r="AB35" s="590"/>
      <c r="AC35" s="590"/>
      <c r="AD35" s="591" t="s">
        <v>195</v>
      </c>
      <c r="AE35" s="591"/>
      <c r="AF35" s="591"/>
      <c r="AG35" s="591"/>
      <c r="AH35" s="591"/>
      <c r="AI35" s="591"/>
      <c r="AJ35" s="591"/>
      <c r="AK35" s="591"/>
      <c r="AL35" s="595" t="s">
        <v>195</v>
      </c>
      <c r="AM35" s="373"/>
      <c r="AN35" s="373"/>
      <c r="AO35" s="596"/>
      <c r="AP35" s="16"/>
      <c r="AQ35" s="361" t="s">
        <v>404</v>
      </c>
      <c r="AR35" s="362"/>
      <c r="AS35" s="362"/>
      <c r="AT35" s="362"/>
      <c r="AU35" s="362"/>
      <c r="AV35" s="362"/>
      <c r="AW35" s="362"/>
      <c r="AX35" s="362"/>
      <c r="AY35" s="362"/>
      <c r="AZ35" s="362"/>
      <c r="BA35" s="362"/>
      <c r="BB35" s="362"/>
      <c r="BC35" s="362"/>
      <c r="BD35" s="362"/>
      <c r="BE35" s="362"/>
      <c r="BF35" s="411"/>
      <c r="BG35" s="361" t="s">
        <v>203</v>
      </c>
      <c r="BH35" s="362"/>
      <c r="BI35" s="362"/>
      <c r="BJ35" s="362"/>
      <c r="BK35" s="362"/>
      <c r="BL35" s="362"/>
      <c r="BM35" s="362"/>
      <c r="BN35" s="362"/>
      <c r="BO35" s="362"/>
      <c r="BP35" s="362"/>
      <c r="BQ35" s="362"/>
      <c r="BR35" s="362"/>
      <c r="BS35" s="362"/>
      <c r="BT35" s="362"/>
      <c r="BU35" s="362"/>
      <c r="BV35" s="362"/>
      <c r="BW35" s="362"/>
      <c r="BX35" s="362"/>
      <c r="BY35" s="362"/>
      <c r="BZ35" s="362"/>
      <c r="CA35" s="362"/>
      <c r="CB35" s="411"/>
      <c r="CD35" s="593" t="s">
        <v>405</v>
      </c>
      <c r="CE35" s="493"/>
      <c r="CF35" s="493"/>
      <c r="CG35" s="493"/>
      <c r="CH35" s="493"/>
      <c r="CI35" s="493"/>
      <c r="CJ35" s="493"/>
      <c r="CK35" s="493"/>
      <c r="CL35" s="493"/>
      <c r="CM35" s="493"/>
      <c r="CN35" s="493"/>
      <c r="CO35" s="493"/>
      <c r="CP35" s="493"/>
      <c r="CQ35" s="594"/>
      <c r="CR35" s="588">
        <v>151054</v>
      </c>
      <c r="CS35" s="619"/>
      <c r="CT35" s="619"/>
      <c r="CU35" s="619"/>
      <c r="CV35" s="619"/>
      <c r="CW35" s="619"/>
      <c r="CX35" s="619"/>
      <c r="CY35" s="620"/>
      <c r="CZ35" s="595">
        <v>2.2999999999999998</v>
      </c>
      <c r="DA35" s="621"/>
      <c r="DB35" s="621"/>
      <c r="DC35" s="623"/>
      <c r="DD35" s="598">
        <v>114399</v>
      </c>
      <c r="DE35" s="619"/>
      <c r="DF35" s="619"/>
      <c r="DG35" s="619"/>
      <c r="DH35" s="619"/>
      <c r="DI35" s="619"/>
      <c r="DJ35" s="619"/>
      <c r="DK35" s="620"/>
      <c r="DL35" s="598">
        <v>65771</v>
      </c>
      <c r="DM35" s="619"/>
      <c r="DN35" s="619"/>
      <c r="DO35" s="619"/>
      <c r="DP35" s="619"/>
      <c r="DQ35" s="619"/>
      <c r="DR35" s="619"/>
      <c r="DS35" s="619"/>
      <c r="DT35" s="619"/>
      <c r="DU35" s="619"/>
      <c r="DV35" s="620"/>
      <c r="DW35" s="595">
        <v>2.5</v>
      </c>
      <c r="DX35" s="621"/>
      <c r="DY35" s="621"/>
      <c r="DZ35" s="621"/>
      <c r="EA35" s="621"/>
      <c r="EB35" s="621"/>
      <c r="EC35" s="622"/>
    </row>
    <row r="36" spans="2:133" ht="11.25" customHeight="1" x14ac:dyDescent="0.15">
      <c r="B36" s="593" t="s">
        <v>375</v>
      </c>
      <c r="C36" s="493"/>
      <c r="D36" s="493"/>
      <c r="E36" s="493"/>
      <c r="F36" s="493"/>
      <c r="G36" s="493"/>
      <c r="H36" s="493"/>
      <c r="I36" s="493"/>
      <c r="J36" s="493"/>
      <c r="K36" s="493"/>
      <c r="L36" s="493"/>
      <c r="M36" s="493"/>
      <c r="N36" s="493"/>
      <c r="O36" s="493"/>
      <c r="P36" s="493"/>
      <c r="Q36" s="594"/>
      <c r="R36" s="588">
        <v>178349</v>
      </c>
      <c r="S36" s="367"/>
      <c r="T36" s="367"/>
      <c r="U36" s="367"/>
      <c r="V36" s="367"/>
      <c r="W36" s="367"/>
      <c r="X36" s="367"/>
      <c r="Y36" s="589"/>
      <c r="Z36" s="590">
        <v>2.7</v>
      </c>
      <c r="AA36" s="590"/>
      <c r="AB36" s="590"/>
      <c r="AC36" s="590"/>
      <c r="AD36" s="591" t="s">
        <v>195</v>
      </c>
      <c r="AE36" s="591"/>
      <c r="AF36" s="591"/>
      <c r="AG36" s="591"/>
      <c r="AH36" s="591"/>
      <c r="AI36" s="591"/>
      <c r="AJ36" s="591"/>
      <c r="AK36" s="591"/>
      <c r="AL36" s="595" t="s">
        <v>195</v>
      </c>
      <c r="AM36" s="373"/>
      <c r="AN36" s="373"/>
      <c r="AO36" s="596"/>
      <c r="AP36" s="16"/>
      <c r="AQ36" s="635" t="s">
        <v>390</v>
      </c>
      <c r="AR36" s="636"/>
      <c r="AS36" s="636"/>
      <c r="AT36" s="636"/>
      <c r="AU36" s="636"/>
      <c r="AV36" s="636"/>
      <c r="AW36" s="636"/>
      <c r="AX36" s="636"/>
      <c r="AY36" s="637"/>
      <c r="AZ36" s="580">
        <v>443170</v>
      </c>
      <c r="BA36" s="581"/>
      <c r="BB36" s="581"/>
      <c r="BC36" s="581"/>
      <c r="BD36" s="581"/>
      <c r="BE36" s="581"/>
      <c r="BF36" s="638"/>
      <c r="BG36" s="577" t="s">
        <v>408</v>
      </c>
      <c r="BH36" s="578"/>
      <c r="BI36" s="578"/>
      <c r="BJ36" s="578"/>
      <c r="BK36" s="578"/>
      <c r="BL36" s="578"/>
      <c r="BM36" s="578"/>
      <c r="BN36" s="578"/>
      <c r="BO36" s="578"/>
      <c r="BP36" s="578"/>
      <c r="BQ36" s="578"/>
      <c r="BR36" s="578"/>
      <c r="BS36" s="578"/>
      <c r="BT36" s="578"/>
      <c r="BU36" s="579"/>
      <c r="BV36" s="580">
        <v>3144</v>
      </c>
      <c r="BW36" s="581"/>
      <c r="BX36" s="581"/>
      <c r="BY36" s="581"/>
      <c r="BZ36" s="581"/>
      <c r="CA36" s="581"/>
      <c r="CB36" s="638"/>
      <c r="CD36" s="593" t="s">
        <v>28</v>
      </c>
      <c r="CE36" s="493"/>
      <c r="CF36" s="493"/>
      <c r="CG36" s="493"/>
      <c r="CH36" s="493"/>
      <c r="CI36" s="493"/>
      <c r="CJ36" s="493"/>
      <c r="CK36" s="493"/>
      <c r="CL36" s="493"/>
      <c r="CM36" s="493"/>
      <c r="CN36" s="493"/>
      <c r="CO36" s="493"/>
      <c r="CP36" s="493"/>
      <c r="CQ36" s="594"/>
      <c r="CR36" s="588">
        <v>1085617</v>
      </c>
      <c r="CS36" s="367"/>
      <c r="CT36" s="367"/>
      <c r="CU36" s="367"/>
      <c r="CV36" s="367"/>
      <c r="CW36" s="367"/>
      <c r="CX36" s="367"/>
      <c r="CY36" s="589"/>
      <c r="CZ36" s="595">
        <v>16.8</v>
      </c>
      <c r="DA36" s="621"/>
      <c r="DB36" s="621"/>
      <c r="DC36" s="623"/>
      <c r="DD36" s="598">
        <v>636483</v>
      </c>
      <c r="DE36" s="367"/>
      <c r="DF36" s="367"/>
      <c r="DG36" s="367"/>
      <c r="DH36" s="367"/>
      <c r="DI36" s="367"/>
      <c r="DJ36" s="367"/>
      <c r="DK36" s="589"/>
      <c r="DL36" s="598">
        <v>365927</v>
      </c>
      <c r="DM36" s="367"/>
      <c r="DN36" s="367"/>
      <c r="DO36" s="367"/>
      <c r="DP36" s="367"/>
      <c r="DQ36" s="367"/>
      <c r="DR36" s="367"/>
      <c r="DS36" s="367"/>
      <c r="DT36" s="367"/>
      <c r="DU36" s="367"/>
      <c r="DV36" s="589"/>
      <c r="DW36" s="595">
        <v>13.8</v>
      </c>
      <c r="DX36" s="621"/>
      <c r="DY36" s="621"/>
      <c r="DZ36" s="621"/>
      <c r="EA36" s="621"/>
      <c r="EB36" s="621"/>
      <c r="EC36" s="622"/>
    </row>
    <row r="37" spans="2:133" ht="11.25" customHeight="1" x14ac:dyDescent="0.15">
      <c r="B37" s="593" t="s">
        <v>399</v>
      </c>
      <c r="C37" s="493"/>
      <c r="D37" s="493"/>
      <c r="E37" s="493"/>
      <c r="F37" s="493"/>
      <c r="G37" s="493"/>
      <c r="H37" s="493"/>
      <c r="I37" s="493"/>
      <c r="J37" s="493"/>
      <c r="K37" s="493"/>
      <c r="L37" s="493"/>
      <c r="M37" s="493"/>
      <c r="N37" s="493"/>
      <c r="O37" s="493"/>
      <c r="P37" s="493"/>
      <c r="Q37" s="594"/>
      <c r="R37" s="588">
        <v>280948</v>
      </c>
      <c r="S37" s="367"/>
      <c r="T37" s="367"/>
      <c r="U37" s="367"/>
      <c r="V37" s="367"/>
      <c r="W37" s="367"/>
      <c r="X37" s="367"/>
      <c r="Y37" s="589"/>
      <c r="Z37" s="590">
        <v>4.3</v>
      </c>
      <c r="AA37" s="590"/>
      <c r="AB37" s="590"/>
      <c r="AC37" s="590"/>
      <c r="AD37" s="591">
        <v>425</v>
      </c>
      <c r="AE37" s="591"/>
      <c r="AF37" s="591"/>
      <c r="AG37" s="591"/>
      <c r="AH37" s="591"/>
      <c r="AI37" s="591"/>
      <c r="AJ37" s="591"/>
      <c r="AK37" s="591"/>
      <c r="AL37" s="595">
        <v>0</v>
      </c>
      <c r="AM37" s="373"/>
      <c r="AN37" s="373"/>
      <c r="AO37" s="596"/>
      <c r="AQ37" s="639" t="s">
        <v>409</v>
      </c>
      <c r="AR37" s="370"/>
      <c r="AS37" s="370"/>
      <c r="AT37" s="370"/>
      <c r="AU37" s="370"/>
      <c r="AV37" s="370"/>
      <c r="AW37" s="370"/>
      <c r="AX37" s="370"/>
      <c r="AY37" s="640"/>
      <c r="AZ37" s="588">
        <v>176405</v>
      </c>
      <c r="BA37" s="367"/>
      <c r="BB37" s="367"/>
      <c r="BC37" s="367"/>
      <c r="BD37" s="619"/>
      <c r="BE37" s="619"/>
      <c r="BF37" s="630"/>
      <c r="BG37" s="593" t="s">
        <v>414</v>
      </c>
      <c r="BH37" s="493"/>
      <c r="BI37" s="493"/>
      <c r="BJ37" s="493"/>
      <c r="BK37" s="493"/>
      <c r="BL37" s="493"/>
      <c r="BM37" s="493"/>
      <c r="BN37" s="493"/>
      <c r="BO37" s="493"/>
      <c r="BP37" s="493"/>
      <c r="BQ37" s="493"/>
      <c r="BR37" s="493"/>
      <c r="BS37" s="493"/>
      <c r="BT37" s="493"/>
      <c r="BU37" s="594"/>
      <c r="BV37" s="588">
        <v>768</v>
      </c>
      <c r="BW37" s="367"/>
      <c r="BX37" s="367"/>
      <c r="BY37" s="367"/>
      <c r="BZ37" s="367"/>
      <c r="CA37" s="367"/>
      <c r="CB37" s="599"/>
      <c r="CD37" s="593" t="s">
        <v>156</v>
      </c>
      <c r="CE37" s="493"/>
      <c r="CF37" s="493"/>
      <c r="CG37" s="493"/>
      <c r="CH37" s="493"/>
      <c r="CI37" s="493"/>
      <c r="CJ37" s="493"/>
      <c r="CK37" s="493"/>
      <c r="CL37" s="493"/>
      <c r="CM37" s="493"/>
      <c r="CN37" s="493"/>
      <c r="CO37" s="493"/>
      <c r="CP37" s="493"/>
      <c r="CQ37" s="594"/>
      <c r="CR37" s="588">
        <v>161529</v>
      </c>
      <c r="CS37" s="619"/>
      <c r="CT37" s="619"/>
      <c r="CU37" s="619"/>
      <c r="CV37" s="619"/>
      <c r="CW37" s="619"/>
      <c r="CX37" s="619"/>
      <c r="CY37" s="620"/>
      <c r="CZ37" s="595">
        <v>2.5</v>
      </c>
      <c r="DA37" s="621"/>
      <c r="DB37" s="621"/>
      <c r="DC37" s="623"/>
      <c r="DD37" s="598">
        <v>155522</v>
      </c>
      <c r="DE37" s="619"/>
      <c r="DF37" s="619"/>
      <c r="DG37" s="619"/>
      <c r="DH37" s="619"/>
      <c r="DI37" s="619"/>
      <c r="DJ37" s="619"/>
      <c r="DK37" s="620"/>
      <c r="DL37" s="598">
        <v>146012</v>
      </c>
      <c r="DM37" s="619"/>
      <c r="DN37" s="619"/>
      <c r="DO37" s="619"/>
      <c r="DP37" s="619"/>
      <c r="DQ37" s="619"/>
      <c r="DR37" s="619"/>
      <c r="DS37" s="619"/>
      <c r="DT37" s="619"/>
      <c r="DU37" s="619"/>
      <c r="DV37" s="620"/>
      <c r="DW37" s="595">
        <v>5.5</v>
      </c>
      <c r="DX37" s="621"/>
      <c r="DY37" s="621"/>
      <c r="DZ37" s="621"/>
      <c r="EA37" s="621"/>
      <c r="EB37" s="621"/>
      <c r="EC37" s="622"/>
    </row>
    <row r="38" spans="2:133" ht="11.25" customHeight="1" x14ac:dyDescent="0.15">
      <c r="B38" s="593" t="s">
        <v>415</v>
      </c>
      <c r="C38" s="493"/>
      <c r="D38" s="493"/>
      <c r="E38" s="493"/>
      <c r="F38" s="493"/>
      <c r="G38" s="493"/>
      <c r="H38" s="493"/>
      <c r="I38" s="493"/>
      <c r="J38" s="493"/>
      <c r="K38" s="493"/>
      <c r="L38" s="493"/>
      <c r="M38" s="493"/>
      <c r="N38" s="493"/>
      <c r="O38" s="493"/>
      <c r="P38" s="493"/>
      <c r="Q38" s="594"/>
      <c r="R38" s="588">
        <v>1110161</v>
      </c>
      <c r="S38" s="367"/>
      <c r="T38" s="367"/>
      <c r="U38" s="367"/>
      <c r="V38" s="367"/>
      <c r="W38" s="367"/>
      <c r="X38" s="367"/>
      <c r="Y38" s="589"/>
      <c r="Z38" s="590">
        <v>16.899999999999999</v>
      </c>
      <c r="AA38" s="590"/>
      <c r="AB38" s="590"/>
      <c r="AC38" s="590"/>
      <c r="AD38" s="591" t="s">
        <v>195</v>
      </c>
      <c r="AE38" s="591"/>
      <c r="AF38" s="591"/>
      <c r="AG38" s="591"/>
      <c r="AH38" s="591"/>
      <c r="AI38" s="591"/>
      <c r="AJ38" s="591"/>
      <c r="AK38" s="591"/>
      <c r="AL38" s="595" t="s">
        <v>195</v>
      </c>
      <c r="AM38" s="373"/>
      <c r="AN38" s="373"/>
      <c r="AO38" s="596"/>
      <c r="AQ38" s="639" t="s">
        <v>416</v>
      </c>
      <c r="AR38" s="370"/>
      <c r="AS38" s="370"/>
      <c r="AT38" s="370"/>
      <c r="AU38" s="370"/>
      <c r="AV38" s="370"/>
      <c r="AW38" s="370"/>
      <c r="AX38" s="370"/>
      <c r="AY38" s="640"/>
      <c r="AZ38" s="588">
        <v>49242</v>
      </c>
      <c r="BA38" s="367"/>
      <c r="BB38" s="367"/>
      <c r="BC38" s="367"/>
      <c r="BD38" s="619"/>
      <c r="BE38" s="619"/>
      <c r="BF38" s="630"/>
      <c r="BG38" s="593" t="s">
        <v>417</v>
      </c>
      <c r="BH38" s="493"/>
      <c r="BI38" s="493"/>
      <c r="BJ38" s="493"/>
      <c r="BK38" s="493"/>
      <c r="BL38" s="493"/>
      <c r="BM38" s="493"/>
      <c r="BN38" s="493"/>
      <c r="BO38" s="493"/>
      <c r="BP38" s="493"/>
      <c r="BQ38" s="493"/>
      <c r="BR38" s="493"/>
      <c r="BS38" s="493"/>
      <c r="BT38" s="493"/>
      <c r="BU38" s="594"/>
      <c r="BV38" s="588">
        <v>390</v>
      </c>
      <c r="BW38" s="367"/>
      <c r="BX38" s="367"/>
      <c r="BY38" s="367"/>
      <c r="BZ38" s="367"/>
      <c r="CA38" s="367"/>
      <c r="CB38" s="599"/>
      <c r="CD38" s="593" t="s">
        <v>418</v>
      </c>
      <c r="CE38" s="493"/>
      <c r="CF38" s="493"/>
      <c r="CG38" s="493"/>
      <c r="CH38" s="493"/>
      <c r="CI38" s="493"/>
      <c r="CJ38" s="493"/>
      <c r="CK38" s="493"/>
      <c r="CL38" s="493"/>
      <c r="CM38" s="493"/>
      <c r="CN38" s="493"/>
      <c r="CO38" s="493"/>
      <c r="CP38" s="493"/>
      <c r="CQ38" s="594"/>
      <c r="CR38" s="588">
        <v>217523</v>
      </c>
      <c r="CS38" s="367"/>
      <c r="CT38" s="367"/>
      <c r="CU38" s="367"/>
      <c r="CV38" s="367"/>
      <c r="CW38" s="367"/>
      <c r="CX38" s="367"/>
      <c r="CY38" s="589"/>
      <c r="CZ38" s="595">
        <v>3.4</v>
      </c>
      <c r="DA38" s="621"/>
      <c r="DB38" s="621"/>
      <c r="DC38" s="623"/>
      <c r="DD38" s="598">
        <v>180847</v>
      </c>
      <c r="DE38" s="367"/>
      <c r="DF38" s="367"/>
      <c r="DG38" s="367"/>
      <c r="DH38" s="367"/>
      <c r="DI38" s="367"/>
      <c r="DJ38" s="367"/>
      <c r="DK38" s="589"/>
      <c r="DL38" s="598">
        <v>180846</v>
      </c>
      <c r="DM38" s="367"/>
      <c r="DN38" s="367"/>
      <c r="DO38" s="367"/>
      <c r="DP38" s="367"/>
      <c r="DQ38" s="367"/>
      <c r="DR38" s="367"/>
      <c r="DS38" s="367"/>
      <c r="DT38" s="367"/>
      <c r="DU38" s="367"/>
      <c r="DV38" s="589"/>
      <c r="DW38" s="595">
        <v>6.8</v>
      </c>
      <c r="DX38" s="621"/>
      <c r="DY38" s="621"/>
      <c r="DZ38" s="621"/>
      <c r="EA38" s="621"/>
      <c r="EB38" s="621"/>
      <c r="EC38" s="622"/>
    </row>
    <row r="39" spans="2:133" ht="11.25" customHeight="1" x14ac:dyDescent="0.15">
      <c r="B39" s="593" t="s">
        <v>419</v>
      </c>
      <c r="C39" s="493"/>
      <c r="D39" s="493"/>
      <c r="E39" s="493"/>
      <c r="F39" s="493"/>
      <c r="G39" s="493"/>
      <c r="H39" s="493"/>
      <c r="I39" s="493"/>
      <c r="J39" s="493"/>
      <c r="K39" s="493"/>
      <c r="L39" s="493"/>
      <c r="M39" s="493"/>
      <c r="N39" s="493"/>
      <c r="O39" s="493"/>
      <c r="P39" s="493"/>
      <c r="Q39" s="594"/>
      <c r="R39" s="588" t="s">
        <v>195</v>
      </c>
      <c r="S39" s="367"/>
      <c r="T39" s="367"/>
      <c r="U39" s="367"/>
      <c r="V39" s="367"/>
      <c r="W39" s="367"/>
      <c r="X39" s="367"/>
      <c r="Y39" s="589"/>
      <c r="Z39" s="590" t="s">
        <v>195</v>
      </c>
      <c r="AA39" s="590"/>
      <c r="AB39" s="590"/>
      <c r="AC39" s="590"/>
      <c r="AD39" s="591" t="s">
        <v>195</v>
      </c>
      <c r="AE39" s="591"/>
      <c r="AF39" s="591"/>
      <c r="AG39" s="591"/>
      <c r="AH39" s="591"/>
      <c r="AI39" s="591"/>
      <c r="AJ39" s="591"/>
      <c r="AK39" s="591"/>
      <c r="AL39" s="595" t="s">
        <v>195</v>
      </c>
      <c r="AM39" s="373"/>
      <c r="AN39" s="373"/>
      <c r="AO39" s="596"/>
      <c r="AQ39" s="639" t="s">
        <v>309</v>
      </c>
      <c r="AR39" s="370"/>
      <c r="AS39" s="370"/>
      <c r="AT39" s="370"/>
      <c r="AU39" s="370"/>
      <c r="AV39" s="370"/>
      <c r="AW39" s="370"/>
      <c r="AX39" s="370"/>
      <c r="AY39" s="640"/>
      <c r="AZ39" s="588" t="s">
        <v>195</v>
      </c>
      <c r="BA39" s="367"/>
      <c r="BB39" s="367"/>
      <c r="BC39" s="367"/>
      <c r="BD39" s="619"/>
      <c r="BE39" s="619"/>
      <c r="BF39" s="630"/>
      <c r="BG39" s="593" t="s">
        <v>339</v>
      </c>
      <c r="BH39" s="493"/>
      <c r="BI39" s="493"/>
      <c r="BJ39" s="493"/>
      <c r="BK39" s="493"/>
      <c r="BL39" s="493"/>
      <c r="BM39" s="493"/>
      <c r="BN39" s="493"/>
      <c r="BO39" s="493"/>
      <c r="BP39" s="493"/>
      <c r="BQ39" s="493"/>
      <c r="BR39" s="493"/>
      <c r="BS39" s="493"/>
      <c r="BT39" s="493"/>
      <c r="BU39" s="594"/>
      <c r="BV39" s="588">
        <v>609</v>
      </c>
      <c r="BW39" s="367"/>
      <c r="BX39" s="367"/>
      <c r="BY39" s="367"/>
      <c r="BZ39" s="367"/>
      <c r="CA39" s="367"/>
      <c r="CB39" s="599"/>
      <c r="CD39" s="593" t="s">
        <v>423</v>
      </c>
      <c r="CE39" s="493"/>
      <c r="CF39" s="493"/>
      <c r="CG39" s="493"/>
      <c r="CH39" s="493"/>
      <c r="CI39" s="493"/>
      <c r="CJ39" s="493"/>
      <c r="CK39" s="493"/>
      <c r="CL39" s="493"/>
      <c r="CM39" s="493"/>
      <c r="CN39" s="493"/>
      <c r="CO39" s="493"/>
      <c r="CP39" s="493"/>
      <c r="CQ39" s="594"/>
      <c r="CR39" s="588">
        <v>851702</v>
      </c>
      <c r="CS39" s="619"/>
      <c r="CT39" s="619"/>
      <c r="CU39" s="619"/>
      <c r="CV39" s="619"/>
      <c r="CW39" s="619"/>
      <c r="CX39" s="619"/>
      <c r="CY39" s="620"/>
      <c r="CZ39" s="595">
        <v>13.2</v>
      </c>
      <c r="DA39" s="621"/>
      <c r="DB39" s="621"/>
      <c r="DC39" s="623"/>
      <c r="DD39" s="598">
        <v>182693</v>
      </c>
      <c r="DE39" s="619"/>
      <c r="DF39" s="619"/>
      <c r="DG39" s="619"/>
      <c r="DH39" s="619"/>
      <c r="DI39" s="619"/>
      <c r="DJ39" s="619"/>
      <c r="DK39" s="620"/>
      <c r="DL39" s="598" t="s">
        <v>195</v>
      </c>
      <c r="DM39" s="619"/>
      <c r="DN39" s="619"/>
      <c r="DO39" s="619"/>
      <c r="DP39" s="619"/>
      <c r="DQ39" s="619"/>
      <c r="DR39" s="619"/>
      <c r="DS39" s="619"/>
      <c r="DT39" s="619"/>
      <c r="DU39" s="619"/>
      <c r="DV39" s="620"/>
      <c r="DW39" s="595" t="s">
        <v>195</v>
      </c>
      <c r="DX39" s="621"/>
      <c r="DY39" s="621"/>
      <c r="DZ39" s="621"/>
      <c r="EA39" s="621"/>
      <c r="EB39" s="621"/>
      <c r="EC39" s="622"/>
    </row>
    <row r="40" spans="2:133" ht="11.25" customHeight="1" x14ac:dyDescent="0.15">
      <c r="B40" s="593" t="s">
        <v>424</v>
      </c>
      <c r="C40" s="493"/>
      <c r="D40" s="493"/>
      <c r="E40" s="493"/>
      <c r="F40" s="493"/>
      <c r="G40" s="493"/>
      <c r="H40" s="493"/>
      <c r="I40" s="493"/>
      <c r="J40" s="493"/>
      <c r="K40" s="493"/>
      <c r="L40" s="493"/>
      <c r="M40" s="493"/>
      <c r="N40" s="493"/>
      <c r="O40" s="493"/>
      <c r="P40" s="493"/>
      <c r="Q40" s="594"/>
      <c r="R40" s="588">
        <v>4561</v>
      </c>
      <c r="S40" s="367"/>
      <c r="T40" s="367"/>
      <c r="U40" s="367"/>
      <c r="V40" s="367"/>
      <c r="W40" s="367"/>
      <c r="X40" s="367"/>
      <c r="Y40" s="589"/>
      <c r="Z40" s="590">
        <v>0.1</v>
      </c>
      <c r="AA40" s="590"/>
      <c r="AB40" s="590"/>
      <c r="AC40" s="590"/>
      <c r="AD40" s="591" t="s">
        <v>195</v>
      </c>
      <c r="AE40" s="591"/>
      <c r="AF40" s="591"/>
      <c r="AG40" s="591"/>
      <c r="AH40" s="591"/>
      <c r="AI40" s="591"/>
      <c r="AJ40" s="591"/>
      <c r="AK40" s="591"/>
      <c r="AL40" s="595" t="s">
        <v>195</v>
      </c>
      <c r="AM40" s="373"/>
      <c r="AN40" s="373"/>
      <c r="AO40" s="596"/>
      <c r="AQ40" s="639" t="s">
        <v>426</v>
      </c>
      <c r="AR40" s="370"/>
      <c r="AS40" s="370"/>
      <c r="AT40" s="370"/>
      <c r="AU40" s="370"/>
      <c r="AV40" s="370"/>
      <c r="AW40" s="370"/>
      <c r="AX40" s="370"/>
      <c r="AY40" s="640"/>
      <c r="AZ40" s="588" t="s">
        <v>195</v>
      </c>
      <c r="BA40" s="367"/>
      <c r="BB40" s="367"/>
      <c r="BC40" s="367"/>
      <c r="BD40" s="619"/>
      <c r="BE40" s="619"/>
      <c r="BF40" s="630"/>
      <c r="BG40" s="670" t="s">
        <v>427</v>
      </c>
      <c r="BH40" s="538"/>
      <c r="BI40" s="538"/>
      <c r="BJ40" s="538"/>
      <c r="BK40" s="538"/>
      <c r="BL40" s="7"/>
      <c r="BM40" s="493" t="s">
        <v>428</v>
      </c>
      <c r="BN40" s="493"/>
      <c r="BO40" s="493"/>
      <c r="BP40" s="493"/>
      <c r="BQ40" s="493"/>
      <c r="BR40" s="493"/>
      <c r="BS40" s="493"/>
      <c r="BT40" s="493"/>
      <c r="BU40" s="594"/>
      <c r="BV40" s="588">
        <v>114</v>
      </c>
      <c r="BW40" s="367"/>
      <c r="BX40" s="367"/>
      <c r="BY40" s="367"/>
      <c r="BZ40" s="367"/>
      <c r="CA40" s="367"/>
      <c r="CB40" s="599"/>
      <c r="CD40" s="593" t="s">
        <v>370</v>
      </c>
      <c r="CE40" s="493"/>
      <c r="CF40" s="493"/>
      <c r="CG40" s="493"/>
      <c r="CH40" s="493"/>
      <c r="CI40" s="493"/>
      <c r="CJ40" s="493"/>
      <c r="CK40" s="493"/>
      <c r="CL40" s="493"/>
      <c r="CM40" s="493"/>
      <c r="CN40" s="493"/>
      <c r="CO40" s="493"/>
      <c r="CP40" s="493"/>
      <c r="CQ40" s="594"/>
      <c r="CR40" s="588">
        <v>22500</v>
      </c>
      <c r="CS40" s="367"/>
      <c r="CT40" s="367"/>
      <c r="CU40" s="367"/>
      <c r="CV40" s="367"/>
      <c r="CW40" s="367"/>
      <c r="CX40" s="367"/>
      <c r="CY40" s="589"/>
      <c r="CZ40" s="595">
        <v>0.3</v>
      </c>
      <c r="DA40" s="621"/>
      <c r="DB40" s="621"/>
      <c r="DC40" s="623"/>
      <c r="DD40" s="598" t="s">
        <v>195</v>
      </c>
      <c r="DE40" s="367"/>
      <c r="DF40" s="367"/>
      <c r="DG40" s="367"/>
      <c r="DH40" s="367"/>
      <c r="DI40" s="367"/>
      <c r="DJ40" s="367"/>
      <c r="DK40" s="589"/>
      <c r="DL40" s="598" t="s">
        <v>195</v>
      </c>
      <c r="DM40" s="367"/>
      <c r="DN40" s="367"/>
      <c r="DO40" s="367"/>
      <c r="DP40" s="367"/>
      <c r="DQ40" s="367"/>
      <c r="DR40" s="367"/>
      <c r="DS40" s="367"/>
      <c r="DT40" s="367"/>
      <c r="DU40" s="367"/>
      <c r="DV40" s="589"/>
      <c r="DW40" s="595" t="s">
        <v>195</v>
      </c>
      <c r="DX40" s="621"/>
      <c r="DY40" s="621"/>
      <c r="DZ40" s="621"/>
      <c r="EA40" s="621"/>
      <c r="EB40" s="621"/>
      <c r="EC40" s="622"/>
    </row>
    <row r="41" spans="2:133" ht="11.25" customHeight="1" x14ac:dyDescent="0.15">
      <c r="B41" s="610" t="s">
        <v>425</v>
      </c>
      <c r="C41" s="611"/>
      <c r="D41" s="611"/>
      <c r="E41" s="611"/>
      <c r="F41" s="611"/>
      <c r="G41" s="611"/>
      <c r="H41" s="611"/>
      <c r="I41" s="611"/>
      <c r="J41" s="611"/>
      <c r="K41" s="611"/>
      <c r="L41" s="611"/>
      <c r="M41" s="611"/>
      <c r="N41" s="611"/>
      <c r="O41" s="611"/>
      <c r="P41" s="611"/>
      <c r="Q41" s="612"/>
      <c r="R41" s="641">
        <v>6570228</v>
      </c>
      <c r="S41" s="642"/>
      <c r="T41" s="642"/>
      <c r="U41" s="642"/>
      <c r="V41" s="642"/>
      <c r="W41" s="642"/>
      <c r="X41" s="642"/>
      <c r="Y41" s="643"/>
      <c r="Z41" s="644">
        <v>100</v>
      </c>
      <c r="AA41" s="644"/>
      <c r="AB41" s="644"/>
      <c r="AC41" s="644"/>
      <c r="AD41" s="645">
        <v>2646182</v>
      </c>
      <c r="AE41" s="645"/>
      <c r="AF41" s="645"/>
      <c r="AG41" s="645"/>
      <c r="AH41" s="645"/>
      <c r="AI41" s="645"/>
      <c r="AJ41" s="645"/>
      <c r="AK41" s="645"/>
      <c r="AL41" s="646">
        <v>100</v>
      </c>
      <c r="AM41" s="633"/>
      <c r="AN41" s="633"/>
      <c r="AO41" s="647"/>
      <c r="AQ41" s="639" t="s">
        <v>429</v>
      </c>
      <c r="AR41" s="370"/>
      <c r="AS41" s="370"/>
      <c r="AT41" s="370"/>
      <c r="AU41" s="370"/>
      <c r="AV41" s="370"/>
      <c r="AW41" s="370"/>
      <c r="AX41" s="370"/>
      <c r="AY41" s="640"/>
      <c r="AZ41" s="588">
        <v>45243</v>
      </c>
      <c r="BA41" s="367"/>
      <c r="BB41" s="367"/>
      <c r="BC41" s="367"/>
      <c r="BD41" s="619"/>
      <c r="BE41" s="619"/>
      <c r="BF41" s="630"/>
      <c r="BG41" s="670"/>
      <c r="BH41" s="538"/>
      <c r="BI41" s="538"/>
      <c r="BJ41" s="538"/>
      <c r="BK41" s="538"/>
      <c r="BL41" s="7"/>
      <c r="BM41" s="493" t="s">
        <v>344</v>
      </c>
      <c r="BN41" s="493"/>
      <c r="BO41" s="493"/>
      <c r="BP41" s="493"/>
      <c r="BQ41" s="493"/>
      <c r="BR41" s="493"/>
      <c r="BS41" s="493"/>
      <c r="BT41" s="493"/>
      <c r="BU41" s="594"/>
      <c r="BV41" s="588" t="s">
        <v>195</v>
      </c>
      <c r="BW41" s="367"/>
      <c r="BX41" s="367"/>
      <c r="BY41" s="367"/>
      <c r="BZ41" s="367"/>
      <c r="CA41" s="367"/>
      <c r="CB41" s="599"/>
      <c r="CD41" s="593" t="s">
        <v>286</v>
      </c>
      <c r="CE41" s="493"/>
      <c r="CF41" s="493"/>
      <c r="CG41" s="493"/>
      <c r="CH41" s="493"/>
      <c r="CI41" s="493"/>
      <c r="CJ41" s="493"/>
      <c r="CK41" s="493"/>
      <c r="CL41" s="493"/>
      <c r="CM41" s="493"/>
      <c r="CN41" s="493"/>
      <c r="CO41" s="493"/>
      <c r="CP41" s="493"/>
      <c r="CQ41" s="594"/>
      <c r="CR41" s="588" t="s">
        <v>195</v>
      </c>
      <c r="CS41" s="619"/>
      <c r="CT41" s="619"/>
      <c r="CU41" s="619"/>
      <c r="CV41" s="619"/>
      <c r="CW41" s="619"/>
      <c r="CX41" s="619"/>
      <c r="CY41" s="620"/>
      <c r="CZ41" s="595" t="s">
        <v>195</v>
      </c>
      <c r="DA41" s="621"/>
      <c r="DB41" s="621"/>
      <c r="DC41" s="623"/>
      <c r="DD41" s="598" t="s">
        <v>195</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15">
      <c r="AQ42" s="654" t="s">
        <v>430</v>
      </c>
      <c r="AR42" s="655"/>
      <c r="AS42" s="655"/>
      <c r="AT42" s="655"/>
      <c r="AU42" s="655"/>
      <c r="AV42" s="655"/>
      <c r="AW42" s="655"/>
      <c r="AX42" s="655"/>
      <c r="AY42" s="656"/>
      <c r="AZ42" s="641">
        <v>172280</v>
      </c>
      <c r="BA42" s="642"/>
      <c r="BB42" s="642"/>
      <c r="BC42" s="642"/>
      <c r="BD42" s="632"/>
      <c r="BE42" s="632"/>
      <c r="BF42" s="634"/>
      <c r="BG42" s="554"/>
      <c r="BH42" s="555"/>
      <c r="BI42" s="555"/>
      <c r="BJ42" s="555"/>
      <c r="BK42" s="555"/>
      <c r="BL42" s="20"/>
      <c r="BM42" s="611" t="s">
        <v>431</v>
      </c>
      <c r="BN42" s="611"/>
      <c r="BO42" s="611"/>
      <c r="BP42" s="611"/>
      <c r="BQ42" s="611"/>
      <c r="BR42" s="611"/>
      <c r="BS42" s="611"/>
      <c r="BT42" s="611"/>
      <c r="BU42" s="612"/>
      <c r="BV42" s="641">
        <v>407</v>
      </c>
      <c r="BW42" s="642"/>
      <c r="BX42" s="642"/>
      <c r="BY42" s="642"/>
      <c r="BZ42" s="642"/>
      <c r="CA42" s="642"/>
      <c r="CB42" s="657"/>
      <c r="CD42" s="593" t="s">
        <v>275</v>
      </c>
      <c r="CE42" s="493"/>
      <c r="CF42" s="493"/>
      <c r="CG42" s="493"/>
      <c r="CH42" s="493"/>
      <c r="CI42" s="493"/>
      <c r="CJ42" s="493"/>
      <c r="CK42" s="493"/>
      <c r="CL42" s="493"/>
      <c r="CM42" s="493"/>
      <c r="CN42" s="493"/>
      <c r="CO42" s="493"/>
      <c r="CP42" s="493"/>
      <c r="CQ42" s="594"/>
      <c r="CR42" s="588">
        <v>1253719</v>
      </c>
      <c r="CS42" s="619"/>
      <c r="CT42" s="619"/>
      <c r="CU42" s="619"/>
      <c r="CV42" s="619"/>
      <c r="CW42" s="619"/>
      <c r="CX42" s="619"/>
      <c r="CY42" s="620"/>
      <c r="CZ42" s="595">
        <v>19.399999999999999</v>
      </c>
      <c r="DA42" s="621"/>
      <c r="DB42" s="621"/>
      <c r="DC42" s="623"/>
      <c r="DD42" s="598">
        <v>208937</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15">
      <c r="B43" s="1" t="s">
        <v>48</v>
      </c>
      <c r="CD43" s="593" t="s">
        <v>84</v>
      </c>
      <c r="CE43" s="493"/>
      <c r="CF43" s="493"/>
      <c r="CG43" s="493"/>
      <c r="CH43" s="493"/>
      <c r="CI43" s="493"/>
      <c r="CJ43" s="493"/>
      <c r="CK43" s="493"/>
      <c r="CL43" s="493"/>
      <c r="CM43" s="493"/>
      <c r="CN43" s="493"/>
      <c r="CO43" s="493"/>
      <c r="CP43" s="493"/>
      <c r="CQ43" s="594"/>
      <c r="CR43" s="588">
        <v>19898</v>
      </c>
      <c r="CS43" s="619"/>
      <c r="CT43" s="619"/>
      <c r="CU43" s="619"/>
      <c r="CV43" s="619"/>
      <c r="CW43" s="619"/>
      <c r="CX43" s="619"/>
      <c r="CY43" s="620"/>
      <c r="CZ43" s="595">
        <v>0.3</v>
      </c>
      <c r="DA43" s="621"/>
      <c r="DB43" s="621"/>
      <c r="DC43" s="623"/>
      <c r="DD43" s="598">
        <v>14508</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15">
      <c r="B44" s="658" t="s">
        <v>407</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59" t="s">
        <v>170</v>
      </c>
      <c r="CE44" s="480"/>
      <c r="CF44" s="593" t="s">
        <v>432</v>
      </c>
      <c r="CG44" s="493"/>
      <c r="CH44" s="493"/>
      <c r="CI44" s="493"/>
      <c r="CJ44" s="493"/>
      <c r="CK44" s="493"/>
      <c r="CL44" s="493"/>
      <c r="CM44" s="493"/>
      <c r="CN44" s="493"/>
      <c r="CO44" s="493"/>
      <c r="CP44" s="493"/>
      <c r="CQ44" s="594"/>
      <c r="CR44" s="588">
        <v>1253719</v>
      </c>
      <c r="CS44" s="367"/>
      <c r="CT44" s="367"/>
      <c r="CU44" s="367"/>
      <c r="CV44" s="367"/>
      <c r="CW44" s="367"/>
      <c r="CX44" s="367"/>
      <c r="CY44" s="589"/>
      <c r="CZ44" s="595">
        <v>19.399999999999999</v>
      </c>
      <c r="DA44" s="373"/>
      <c r="DB44" s="373"/>
      <c r="DC44" s="600"/>
      <c r="DD44" s="598">
        <v>208937</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15">
      <c r="B45" s="658" t="s">
        <v>263</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0"/>
      <c r="CE45" s="483"/>
      <c r="CF45" s="593" t="s">
        <v>433</v>
      </c>
      <c r="CG45" s="493"/>
      <c r="CH45" s="493"/>
      <c r="CI45" s="493"/>
      <c r="CJ45" s="493"/>
      <c r="CK45" s="493"/>
      <c r="CL45" s="493"/>
      <c r="CM45" s="493"/>
      <c r="CN45" s="493"/>
      <c r="CO45" s="493"/>
      <c r="CP45" s="493"/>
      <c r="CQ45" s="594"/>
      <c r="CR45" s="588">
        <v>185024</v>
      </c>
      <c r="CS45" s="619"/>
      <c r="CT45" s="619"/>
      <c r="CU45" s="619"/>
      <c r="CV45" s="619"/>
      <c r="CW45" s="619"/>
      <c r="CX45" s="619"/>
      <c r="CY45" s="620"/>
      <c r="CZ45" s="595">
        <v>2.9</v>
      </c>
      <c r="DA45" s="621"/>
      <c r="DB45" s="621"/>
      <c r="DC45" s="623"/>
      <c r="DD45" s="598">
        <v>6666</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15">
      <c r="B46" s="41"/>
      <c r="CD46" s="560"/>
      <c r="CE46" s="483"/>
      <c r="CF46" s="593" t="s">
        <v>434</v>
      </c>
      <c r="CG46" s="493"/>
      <c r="CH46" s="493"/>
      <c r="CI46" s="493"/>
      <c r="CJ46" s="493"/>
      <c r="CK46" s="493"/>
      <c r="CL46" s="493"/>
      <c r="CM46" s="493"/>
      <c r="CN46" s="493"/>
      <c r="CO46" s="493"/>
      <c r="CP46" s="493"/>
      <c r="CQ46" s="594"/>
      <c r="CR46" s="588">
        <v>1068695</v>
      </c>
      <c r="CS46" s="367"/>
      <c r="CT46" s="367"/>
      <c r="CU46" s="367"/>
      <c r="CV46" s="367"/>
      <c r="CW46" s="367"/>
      <c r="CX46" s="367"/>
      <c r="CY46" s="589"/>
      <c r="CZ46" s="595">
        <v>16.5</v>
      </c>
      <c r="DA46" s="373"/>
      <c r="DB46" s="373"/>
      <c r="DC46" s="600"/>
      <c r="DD46" s="598">
        <v>202271</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15">
      <c r="B47" s="41"/>
      <c r="CD47" s="560"/>
      <c r="CE47" s="483"/>
      <c r="CF47" s="593" t="s">
        <v>137</v>
      </c>
      <c r="CG47" s="493"/>
      <c r="CH47" s="493"/>
      <c r="CI47" s="493"/>
      <c r="CJ47" s="493"/>
      <c r="CK47" s="493"/>
      <c r="CL47" s="493"/>
      <c r="CM47" s="493"/>
      <c r="CN47" s="493"/>
      <c r="CO47" s="493"/>
      <c r="CP47" s="493"/>
      <c r="CQ47" s="594"/>
      <c r="CR47" s="588" t="s">
        <v>195</v>
      </c>
      <c r="CS47" s="619"/>
      <c r="CT47" s="619"/>
      <c r="CU47" s="619"/>
      <c r="CV47" s="619"/>
      <c r="CW47" s="619"/>
      <c r="CX47" s="619"/>
      <c r="CY47" s="620"/>
      <c r="CZ47" s="595" t="s">
        <v>195</v>
      </c>
      <c r="DA47" s="621"/>
      <c r="DB47" s="621"/>
      <c r="DC47" s="623"/>
      <c r="DD47" s="598" t="s">
        <v>195</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x14ac:dyDescent="0.15">
      <c r="B48" s="41"/>
      <c r="CD48" s="561"/>
      <c r="CE48" s="563"/>
      <c r="CF48" s="593" t="s">
        <v>363</v>
      </c>
      <c r="CG48" s="493"/>
      <c r="CH48" s="493"/>
      <c r="CI48" s="493"/>
      <c r="CJ48" s="493"/>
      <c r="CK48" s="493"/>
      <c r="CL48" s="493"/>
      <c r="CM48" s="493"/>
      <c r="CN48" s="493"/>
      <c r="CO48" s="493"/>
      <c r="CP48" s="493"/>
      <c r="CQ48" s="594"/>
      <c r="CR48" s="588" t="s">
        <v>195</v>
      </c>
      <c r="CS48" s="367"/>
      <c r="CT48" s="367"/>
      <c r="CU48" s="367"/>
      <c r="CV48" s="367"/>
      <c r="CW48" s="367"/>
      <c r="CX48" s="367"/>
      <c r="CY48" s="589"/>
      <c r="CZ48" s="595" t="s">
        <v>195</v>
      </c>
      <c r="DA48" s="373"/>
      <c r="DB48" s="373"/>
      <c r="DC48" s="600"/>
      <c r="DD48" s="598" t="s">
        <v>195</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15">
      <c r="B49" s="41"/>
      <c r="CD49" s="610" t="s">
        <v>187</v>
      </c>
      <c r="CE49" s="611"/>
      <c r="CF49" s="611"/>
      <c r="CG49" s="611"/>
      <c r="CH49" s="611"/>
      <c r="CI49" s="611"/>
      <c r="CJ49" s="611"/>
      <c r="CK49" s="611"/>
      <c r="CL49" s="611"/>
      <c r="CM49" s="611"/>
      <c r="CN49" s="611"/>
      <c r="CO49" s="611"/>
      <c r="CP49" s="611"/>
      <c r="CQ49" s="612"/>
      <c r="CR49" s="641">
        <v>6468442</v>
      </c>
      <c r="CS49" s="632"/>
      <c r="CT49" s="632"/>
      <c r="CU49" s="632"/>
      <c r="CV49" s="632"/>
      <c r="CW49" s="632"/>
      <c r="CX49" s="632"/>
      <c r="CY49" s="660"/>
      <c r="CZ49" s="646">
        <v>100</v>
      </c>
      <c r="DA49" s="661"/>
      <c r="DB49" s="661"/>
      <c r="DC49" s="662"/>
      <c r="DD49" s="663">
        <v>3160080</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KoWGuQXEYYH9uni6wkqmATmNFwWfdC7COBiY1IRw9xBjpYU5ylx+VZfOqXmZ/ZlOil2D+BxNuhgpCZTWMkTRoA==" saltValue="QPITLPGtgzGU0lIlvKPNq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3"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4" t="s">
        <v>296</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303</v>
      </c>
      <c r="DK2" s="676"/>
      <c r="DL2" s="676"/>
      <c r="DM2" s="676"/>
      <c r="DN2" s="676"/>
      <c r="DO2" s="677"/>
      <c r="DP2" s="50"/>
      <c r="DQ2" s="675" t="s">
        <v>304</v>
      </c>
      <c r="DR2" s="676"/>
      <c r="DS2" s="676"/>
      <c r="DT2" s="676"/>
      <c r="DU2" s="676"/>
      <c r="DV2" s="676"/>
      <c r="DW2" s="676"/>
      <c r="DX2" s="676"/>
      <c r="DY2" s="676"/>
      <c r="DZ2" s="677"/>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78" t="s">
        <v>435</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436</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15">
      <c r="A5" s="702" t="s">
        <v>437</v>
      </c>
      <c r="B5" s="703"/>
      <c r="C5" s="703"/>
      <c r="D5" s="703"/>
      <c r="E5" s="703"/>
      <c r="F5" s="703"/>
      <c r="G5" s="703"/>
      <c r="H5" s="703"/>
      <c r="I5" s="703"/>
      <c r="J5" s="703"/>
      <c r="K5" s="703"/>
      <c r="L5" s="703"/>
      <c r="M5" s="703"/>
      <c r="N5" s="703"/>
      <c r="O5" s="703"/>
      <c r="P5" s="704"/>
      <c r="Q5" s="696" t="s">
        <v>173</v>
      </c>
      <c r="R5" s="697"/>
      <c r="S5" s="697"/>
      <c r="T5" s="697"/>
      <c r="U5" s="708"/>
      <c r="V5" s="696" t="s">
        <v>438</v>
      </c>
      <c r="W5" s="697"/>
      <c r="X5" s="697"/>
      <c r="Y5" s="697"/>
      <c r="Z5" s="708"/>
      <c r="AA5" s="696" t="s">
        <v>439</v>
      </c>
      <c r="AB5" s="697"/>
      <c r="AC5" s="697"/>
      <c r="AD5" s="697"/>
      <c r="AE5" s="697"/>
      <c r="AF5" s="986" t="s">
        <v>171</v>
      </c>
      <c r="AG5" s="697"/>
      <c r="AH5" s="697"/>
      <c r="AI5" s="697"/>
      <c r="AJ5" s="698"/>
      <c r="AK5" s="697" t="s">
        <v>440</v>
      </c>
      <c r="AL5" s="697"/>
      <c r="AM5" s="697"/>
      <c r="AN5" s="697"/>
      <c r="AO5" s="708"/>
      <c r="AP5" s="696" t="s">
        <v>441</v>
      </c>
      <c r="AQ5" s="697"/>
      <c r="AR5" s="697"/>
      <c r="AS5" s="697"/>
      <c r="AT5" s="708"/>
      <c r="AU5" s="696" t="s">
        <v>226</v>
      </c>
      <c r="AV5" s="697"/>
      <c r="AW5" s="697"/>
      <c r="AX5" s="697"/>
      <c r="AY5" s="698"/>
      <c r="AZ5" s="56"/>
      <c r="BA5" s="56"/>
      <c r="BB5" s="56"/>
      <c r="BC5" s="56"/>
      <c r="BD5" s="56"/>
      <c r="BE5" s="67"/>
      <c r="BF5" s="67"/>
      <c r="BG5" s="67"/>
      <c r="BH5" s="67"/>
      <c r="BI5" s="67"/>
      <c r="BJ5" s="67"/>
      <c r="BK5" s="67"/>
      <c r="BL5" s="67"/>
      <c r="BM5" s="67"/>
      <c r="BN5" s="67"/>
      <c r="BO5" s="67"/>
      <c r="BP5" s="67"/>
      <c r="BQ5" s="702" t="s">
        <v>443</v>
      </c>
      <c r="BR5" s="703"/>
      <c r="BS5" s="703"/>
      <c r="BT5" s="703"/>
      <c r="BU5" s="703"/>
      <c r="BV5" s="703"/>
      <c r="BW5" s="703"/>
      <c r="BX5" s="703"/>
      <c r="BY5" s="703"/>
      <c r="BZ5" s="703"/>
      <c r="CA5" s="703"/>
      <c r="CB5" s="703"/>
      <c r="CC5" s="703"/>
      <c r="CD5" s="703"/>
      <c r="CE5" s="703"/>
      <c r="CF5" s="703"/>
      <c r="CG5" s="704"/>
      <c r="CH5" s="696" t="s">
        <v>368</v>
      </c>
      <c r="CI5" s="697"/>
      <c r="CJ5" s="697"/>
      <c r="CK5" s="697"/>
      <c r="CL5" s="708"/>
      <c r="CM5" s="696" t="s">
        <v>323</v>
      </c>
      <c r="CN5" s="697"/>
      <c r="CO5" s="697"/>
      <c r="CP5" s="697"/>
      <c r="CQ5" s="708"/>
      <c r="CR5" s="696" t="s">
        <v>241</v>
      </c>
      <c r="CS5" s="697"/>
      <c r="CT5" s="697"/>
      <c r="CU5" s="697"/>
      <c r="CV5" s="708"/>
      <c r="CW5" s="696" t="s">
        <v>49</v>
      </c>
      <c r="CX5" s="697"/>
      <c r="CY5" s="697"/>
      <c r="CZ5" s="697"/>
      <c r="DA5" s="708"/>
      <c r="DB5" s="696" t="s">
        <v>411</v>
      </c>
      <c r="DC5" s="697"/>
      <c r="DD5" s="697"/>
      <c r="DE5" s="697"/>
      <c r="DF5" s="708"/>
      <c r="DG5" s="710" t="s">
        <v>239</v>
      </c>
      <c r="DH5" s="711"/>
      <c r="DI5" s="711"/>
      <c r="DJ5" s="711"/>
      <c r="DK5" s="712"/>
      <c r="DL5" s="710" t="s">
        <v>444</v>
      </c>
      <c r="DM5" s="711"/>
      <c r="DN5" s="711"/>
      <c r="DO5" s="711"/>
      <c r="DP5" s="712"/>
      <c r="DQ5" s="696" t="s">
        <v>446</v>
      </c>
      <c r="DR5" s="697"/>
      <c r="DS5" s="697"/>
      <c r="DT5" s="697"/>
      <c r="DU5" s="708"/>
      <c r="DV5" s="696" t="s">
        <v>226</v>
      </c>
      <c r="DW5" s="697"/>
      <c r="DX5" s="697"/>
      <c r="DY5" s="697"/>
      <c r="DZ5" s="698"/>
      <c r="EA5" s="67"/>
    </row>
    <row r="6" spans="1:131" s="47" customFormat="1" ht="26.25" customHeight="1" x14ac:dyDescent="0.15">
      <c r="A6" s="705"/>
      <c r="B6" s="706"/>
      <c r="C6" s="706"/>
      <c r="D6" s="706"/>
      <c r="E6" s="706"/>
      <c r="F6" s="706"/>
      <c r="G6" s="706"/>
      <c r="H6" s="706"/>
      <c r="I6" s="706"/>
      <c r="J6" s="706"/>
      <c r="K6" s="706"/>
      <c r="L6" s="706"/>
      <c r="M6" s="706"/>
      <c r="N6" s="706"/>
      <c r="O6" s="706"/>
      <c r="P6" s="707"/>
      <c r="Q6" s="699"/>
      <c r="R6" s="700"/>
      <c r="S6" s="700"/>
      <c r="T6" s="700"/>
      <c r="U6" s="709"/>
      <c r="V6" s="699"/>
      <c r="W6" s="700"/>
      <c r="X6" s="700"/>
      <c r="Y6" s="700"/>
      <c r="Z6" s="709"/>
      <c r="AA6" s="699"/>
      <c r="AB6" s="700"/>
      <c r="AC6" s="700"/>
      <c r="AD6" s="700"/>
      <c r="AE6" s="700"/>
      <c r="AF6" s="987"/>
      <c r="AG6" s="700"/>
      <c r="AH6" s="700"/>
      <c r="AI6" s="700"/>
      <c r="AJ6" s="701"/>
      <c r="AK6" s="700"/>
      <c r="AL6" s="700"/>
      <c r="AM6" s="700"/>
      <c r="AN6" s="700"/>
      <c r="AO6" s="709"/>
      <c r="AP6" s="699"/>
      <c r="AQ6" s="700"/>
      <c r="AR6" s="700"/>
      <c r="AS6" s="700"/>
      <c r="AT6" s="709"/>
      <c r="AU6" s="699"/>
      <c r="AV6" s="700"/>
      <c r="AW6" s="700"/>
      <c r="AX6" s="700"/>
      <c r="AY6" s="701"/>
      <c r="AZ6" s="56"/>
      <c r="BA6" s="56"/>
      <c r="BB6" s="56"/>
      <c r="BC6" s="56"/>
      <c r="BD6" s="56"/>
      <c r="BE6" s="67"/>
      <c r="BF6" s="67"/>
      <c r="BG6" s="67"/>
      <c r="BH6" s="67"/>
      <c r="BI6" s="67"/>
      <c r="BJ6" s="67"/>
      <c r="BK6" s="67"/>
      <c r="BL6" s="67"/>
      <c r="BM6" s="67"/>
      <c r="BN6" s="67"/>
      <c r="BO6" s="67"/>
      <c r="BP6" s="67"/>
      <c r="BQ6" s="705"/>
      <c r="BR6" s="706"/>
      <c r="BS6" s="706"/>
      <c r="BT6" s="706"/>
      <c r="BU6" s="706"/>
      <c r="BV6" s="706"/>
      <c r="BW6" s="706"/>
      <c r="BX6" s="706"/>
      <c r="BY6" s="706"/>
      <c r="BZ6" s="706"/>
      <c r="CA6" s="706"/>
      <c r="CB6" s="706"/>
      <c r="CC6" s="706"/>
      <c r="CD6" s="706"/>
      <c r="CE6" s="706"/>
      <c r="CF6" s="706"/>
      <c r="CG6" s="707"/>
      <c r="CH6" s="699"/>
      <c r="CI6" s="700"/>
      <c r="CJ6" s="700"/>
      <c r="CK6" s="700"/>
      <c r="CL6" s="709"/>
      <c r="CM6" s="699"/>
      <c r="CN6" s="700"/>
      <c r="CO6" s="700"/>
      <c r="CP6" s="700"/>
      <c r="CQ6" s="709"/>
      <c r="CR6" s="699"/>
      <c r="CS6" s="700"/>
      <c r="CT6" s="700"/>
      <c r="CU6" s="700"/>
      <c r="CV6" s="709"/>
      <c r="CW6" s="699"/>
      <c r="CX6" s="700"/>
      <c r="CY6" s="700"/>
      <c r="CZ6" s="700"/>
      <c r="DA6" s="709"/>
      <c r="DB6" s="699"/>
      <c r="DC6" s="700"/>
      <c r="DD6" s="700"/>
      <c r="DE6" s="700"/>
      <c r="DF6" s="709"/>
      <c r="DG6" s="713"/>
      <c r="DH6" s="714"/>
      <c r="DI6" s="714"/>
      <c r="DJ6" s="714"/>
      <c r="DK6" s="715"/>
      <c r="DL6" s="713"/>
      <c r="DM6" s="714"/>
      <c r="DN6" s="714"/>
      <c r="DO6" s="714"/>
      <c r="DP6" s="715"/>
      <c r="DQ6" s="699"/>
      <c r="DR6" s="700"/>
      <c r="DS6" s="700"/>
      <c r="DT6" s="700"/>
      <c r="DU6" s="709"/>
      <c r="DV6" s="699"/>
      <c r="DW6" s="700"/>
      <c r="DX6" s="700"/>
      <c r="DY6" s="700"/>
      <c r="DZ6" s="701"/>
      <c r="EA6" s="67"/>
    </row>
    <row r="7" spans="1:131" s="47" customFormat="1" ht="26.25" customHeight="1" x14ac:dyDescent="0.15">
      <c r="A7" s="51">
        <v>1</v>
      </c>
      <c r="B7" s="680" t="s">
        <v>447</v>
      </c>
      <c r="C7" s="681"/>
      <c r="D7" s="681"/>
      <c r="E7" s="681"/>
      <c r="F7" s="681"/>
      <c r="G7" s="681"/>
      <c r="H7" s="681"/>
      <c r="I7" s="681"/>
      <c r="J7" s="681"/>
      <c r="K7" s="681"/>
      <c r="L7" s="681"/>
      <c r="M7" s="681"/>
      <c r="N7" s="681"/>
      <c r="O7" s="681"/>
      <c r="P7" s="682"/>
      <c r="Q7" s="683">
        <v>6570</v>
      </c>
      <c r="R7" s="684"/>
      <c r="S7" s="684"/>
      <c r="T7" s="684"/>
      <c r="U7" s="684"/>
      <c r="V7" s="684">
        <v>6468</v>
      </c>
      <c r="W7" s="684"/>
      <c r="X7" s="684"/>
      <c r="Y7" s="684"/>
      <c r="Z7" s="684"/>
      <c r="AA7" s="684">
        <v>102</v>
      </c>
      <c r="AB7" s="684"/>
      <c r="AC7" s="684"/>
      <c r="AD7" s="684"/>
      <c r="AE7" s="685"/>
      <c r="AF7" s="686">
        <v>98</v>
      </c>
      <c r="AG7" s="687"/>
      <c r="AH7" s="687"/>
      <c r="AI7" s="687"/>
      <c r="AJ7" s="688"/>
      <c r="AK7" s="689">
        <v>142</v>
      </c>
      <c r="AL7" s="684"/>
      <c r="AM7" s="684"/>
      <c r="AN7" s="684"/>
      <c r="AO7" s="684"/>
      <c r="AP7" s="684">
        <v>4364</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90</v>
      </c>
      <c r="BT7" s="681"/>
      <c r="BU7" s="681"/>
      <c r="BV7" s="681"/>
      <c r="BW7" s="681"/>
      <c r="BX7" s="681"/>
      <c r="BY7" s="681"/>
      <c r="BZ7" s="681"/>
      <c r="CA7" s="681"/>
      <c r="CB7" s="681"/>
      <c r="CC7" s="681"/>
      <c r="CD7" s="681"/>
      <c r="CE7" s="681"/>
      <c r="CF7" s="681"/>
      <c r="CG7" s="682"/>
      <c r="CH7" s="692">
        <v>10</v>
      </c>
      <c r="CI7" s="693"/>
      <c r="CJ7" s="693"/>
      <c r="CK7" s="693"/>
      <c r="CL7" s="694"/>
      <c r="CM7" s="692">
        <v>48</v>
      </c>
      <c r="CN7" s="693"/>
      <c r="CO7" s="693"/>
      <c r="CP7" s="693"/>
      <c r="CQ7" s="694"/>
      <c r="CR7" s="692">
        <v>10</v>
      </c>
      <c r="CS7" s="693"/>
      <c r="CT7" s="693"/>
      <c r="CU7" s="693"/>
      <c r="CV7" s="694"/>
      <c r="CW7" s="692" t="s">
        <v>195</v>
      </c>
      <c r="CX7" s="693"/>
      <c r="CY7" s="693"/>
      <c r="CZ7" s="693"/>
      <c r="DA7" s="694"/>
      <c r="DB7" s="692" t="s">
        <v>195</v>
      </c>
      <c r="DC7" s="693"/>
      <c r="DD7" s="693"/>
      <c r="DE7" s="693"/>
      <c r="DF7" s="694"/>
      <c r="DG7" s="692" t="s">
        <v>195</v>
      </c>
      <c r="DH7" s="693"/>
      <c r="DI7" s="693"/>
      <c r="DJ7" s="693"/>
      <c r="DK7" s="694"/>
      <c r="DL7" s="692" t="s">
        <v>195</v>
      </c>
      <c r="DM7" s="693"/>
      <c r="DN7" s="693"/>
      <c r="DO7" s="693"/>
      <c r="DP7" s="694"/>
      <c r="DQ7" s="692" t="s">
        <v>195</v>
      </c>
      <c r="DR7" s="693"/>
      <c r="DS7" s="693"/>
      <c r="DT7" s="693"/>
      <c r="DU7" s="694"/>
      <c r="DV7" s="680"/>
      <c r="DW7" s="681"/>
      <c r="DX7" s="681"/>
      <c r="DY7" s="681"/>
      <c r="DZ7" s="695"/>
      <c r="EA7" s="67"/>
    </row>
    <row r="8" spans="1:131" s="47" customFormat="1" ht="26.25" customHeight="1" x14ac:dyDescent="0.15">
      <c r="A8" s="52">
        <v>2</v>
      </c>
      <c r="B8" s="716"/>
      <c r="C8" s="717"/>
      <c r="D8" s="717"/>
      <c r="E8" s="717"/>
      <c r="F8" s="717"/>
      <c r="G8" s="717"/>
      <c r="H8" s="717"/>
      <c r="I8" s="717"/>
      <c r="J8" s="717"/>
      <c r="K8" s="717"/>
      <c r="L8" s="717"/>
      <c r="M8" s="717"/>
      <c r="N8" s="717"/>
      <c r="O8" s="717"/>
      <c r="P8" s="718"/>
      <c r="Q8" s="719"/>
      <c r="R8" s="720"/>
      <c r="S8" s="720"/>
      <c r="T8" s="720"/>
      <c r="U8" s="720"/>
      <c r="V8" s="720"/>
      <c r="W8" s="720"/>
      <c r="X8" s="720"/>
      <c r="Y8" s="720"/>
      <c r="Z8" s="720"/>
      <c r="AA8" s="720"/>
      <c r="AB8" s="720"/>
      <c r="AC8" s="720"/>
      <c r="AD8" s="720"/>
      <c r="AE8" s="721"/>
      <c r="AF8" s="722"/>
      <c r="AG8" s="723"/>
      <c r="AH8" s="723"/>
      <c r="AI8" s="723"/>
      <c r="AJ8" s="724"/>
      <c r="AK8" s="725"/>
      <c r="AL8" s="720"/>
      <c r="AM8" s="720"/>
      <c r="AN8" s="720"/>
      <c r="AO8" s="720"/>
      <c r="AP8" s="720"/>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c r="BT8" s="717"/>
      <c r="BU8" s="717"/>
      <c r="BV8" s="717"/>
      <c r="BW8" s="717"/>
      <c r="BX8" s="717"/>
      <c r="BY8" s="717"/>
      <c r="BZ8" s="717"/>
      <c r="CA8" s="717"/>
      <c r="CB8" s="717"/>
      <c r="CC8" s="717"/>
      <c r="CD8" s="717"/>
      <c r="CE8" s="717"/>
      <c r="CF8" s="717"/>
      <c r="CG8" s="718"/>
      <c r="CH8" s="728"/>
      <c r="CI8" s="723"/>
      <c r="CJ8" s="723"/>
      <c r="CK8" s="723"/>
      <c r="CL8" s="729"/>
      <c r="CM8" s="728"/>
      <c r="CN8" s="723"/>
      <c r="CO8" s="723"/>
      <c r="CP8" s="723"/>
      <c r="CQ8" s="729"/>
      <c r="CR8" s="728"/>
      <c r="CS8" s="723"/>
      <c r="CT8" s="723"/>
      <c r="CU8" s="723"/>
      <c r="CV8" s="729"/>
      <c r="CW8" s="728"/>
      <c r="CX8" s="723"/>
      <c r="CY8" s="723"/>
      <c r="CZ8" s="723"/>
      <c r="DA8" s="729"/>
      <c r="DB8" s="728"/>
      <c r="DC8" s="723"/>
      <c r="DD8" s="723"/>
      <c r="DE8" s="723"/>
      <c r="DF8" s="729"/>
      <c r="DG8" s="728"/>
      <c r="DH8" s="723"/>
      <c r="DI8" s="723"/>
      <c r="DJ8" s="723"/>
      <c r="DK8" s="729"/>
      <c r="DL8" s="728"/>
      <c r="DM8" s="723"/>
      <c r="DN8" s="723"/>
      <c r="DO8" s="723"/>
      <c r="DP8" s="729"/>
      <c r="DQ8" s="728"/>
      <c r="DR8" s="723"/>
      <c r="DS8" s="723"/>
      <c r="DT8" s="723"/>
      <c r="DU8" s="729"/>
      <c r="DV8" s="716"/>
      <c r="DW8" s="717"/>
      <c r="DX8" s="717"/>
      <c r="DY8" s="717"/>
      <c r="DZ8" s="730"/>
      <c r="EA8" s="67"/>
    </row>
    <row r="9" spans="1:131" s="47" customFormat="1" ht="26.25" customHeight="1" x14ac:dyDescent="0.15">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2"/>
      <c r="AG9" s="723"/>
      <c r="AH9" s="723"/>
      <c r="AI9" s="723"/>
      <c r="AJ9" s="724"/>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c r="BT9" s="717"/>
      <c r="BU9" s="717"/>
      <c r="BV9" s="717"/>
      <c r="BW9" s="717"/>
      <c r="BX9" s="717"/>
      <c r="BY9" s="717"/>
      <c r="BZ9" s="717"/>
      <c r="CA9" s="717"/>
      <c r="CB9" s="717"/>
      <c r="CC9" s="717"/>
      <c r="CD9" s="717"/>
      <c r="CE9" s="717"/>
      <c r="CF9" s="717"/>
      <c r="CG9" s="718"/>
      <c r="CH9" s="728"/>
      <c r="CI9" s="723"/>
      <c r="CJ9" s="723"/>
      <c r="CK9" s="723"/>
      <c r="CL9" s="729"/>
      <c r="CM9" s="728"/>
      <c r="CN9" s="723"/>
      <c r="CO9" s="723"/>
      <c r="CP9" s="723"/>
      <c r="CQ9" s="729"/>
      <c r="CR9" s="728"/>
      <c r="CS9" s="723"/>
      <c r="CT9" s="723"/>
      <c r="CU9" s="723"/>
      <c r="CV9" s="729"/>
      <c r="CW9" s="728"/>
      <c r="CX9" s="723"/>
      <c r="CY9" s="723"/>
      <c r="CZ9" s="723"/>
      <c r="DA9" s="729"/>
      <c r="DB9" s="728"/>
      <c r="DC9" s="723"/>
      <c r="DD9" s="723"/>
      <c r="DE9" s="723"/>
      <c r="DF9" s="729"/>
      <c r="DG9" s="728"/>
      <c r="DH9" s="723"/>
      <c r="DI9" s="723"/>
      <c r="DJ9" s="723"/>
      <c r="DK9" s="729"/>
      <c r="DL9" s="728"/>
      <c r="DM9" s="723"/>
      <c r="DN9" s="723"/>
      <c r="DO9" s="723"/>
      <c r="DP9" s="729"/>
      <c r="DQ9" s="728"/>
      <c r="DR9" s="723"/>
      <c r="DS9" s="723"/>
      <c r="DT9" s="723"/>
      <c r="DU9" s="729"/>
      <c r="DV9" s="716"/>
      <c r="DW9" s="717"/>
      <c r="DX9" s="717"/>
      <c r="DY9" s="717"/>
      <c r="DZ9" s="730"/>
      <c r="EA9" s="67"/>
    </row>
    <row r="10" spans="1:131" s="47" customFormat="1" ht="26.25" customHeight="1" x14ac:dyDescent="0.15">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c r="BT10" s="717"/>
      <c r="BU10" s="717"/>
      <c r="BV10" s="717"/>
      <c r="BW10" s="717"/>
      <c r="BX10" s="717"/>
      <c r="BY10" s="717"/>
      <c r="BZ10" s="717"/>
      <c r="CA10" s="717"/>
      <c r="CB10" s="717"/>
      <c r="CC10" s="717"/>
      <c r="CD10" s="717"/>
      <c r="CE10" s="717"/>
      <c r="CF10" s="717"/>
      <c r="CG10" s="718"/>
      <c r="CH10" s="728"/>
      <c r="CI10" s="723"/>
      <c r="CJ10" s="723"/>
      <c r="CK10" s="723"/>
      <c r="CL10" s="729"/>
      <c r="CM10" s="728"/>
      <c r="CN10" s="723"/>
      <c r="CO10" s="723"/>
      <c r="CP10" s="723"/>
      <c r="CQ10" s="729"/>
      <c r="CR10" s="728"/>
      <c r="CS10" s="723"/>
      <c r="CT10" s="723"/>
      <c r="CU10" s="723"/>
      <c r="CV10" s="729"/>
      <c r="CW10" s="728"/>
      <c r="CX10" s="723"/>
      <c r="CY10" s="723"/>
      <c r="CZ10" s="723"/>
      <c r="DA10" s="729"/>
      <c r="DB10" s="728"/>
      <c r="DC10" s="723"/>
      <c r="DD10" s="723"/>
      <c r="DE10" s="723"/>
      <c r="DF10" s="729"/>
      <c r="DG10" s="728"/>
      <c r="DH10" s="723"/>
      <c r="DI10" s="723"/>
      <c r="DJ10" s="723"/>
      <c r="DK10" s="729"/>
      <c r="DL10" s="728"/>
      <c r="DM10" s="723"/>
      <c r="DN10" s="723"/>
      <c r="DO10" s="723"/>
      <c r="DP10" s="729"/>
      <c r="DQ10" s="728"/>
      <c r="DR10" s="723"/>
      <c r="DS10" s="723"/>
      <c r="DT10" s="723"/>
      <c r="DU10" s="729"/>
      <c r="DV10" s="716"/>
      <c r="DW10" s="717"/>
      <c r="DX10" s="717"/>
      <c r="DY10" s="717"/>
      <c r="DZ10" s="730"/>
      <c r="EA10" s="67"/>
    </row>
    <row r="11" spans="1:131" s="47" customFormat="1" ht="26.25" customHeight="1" x14ac:dyDescent="0.15">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15">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15">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15">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15">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15">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15">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15">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15">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15">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15">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15">
      <c r="A22" s="52">
        <v>16</v>
      </c>
      <c r="B22" s="716"/>
      <c r="C22" s="717"/>
      <c r="D22" s="717"/>
      <c r="E22" s="717"/>
      <c r="F22" s="717"/>
      <c r="G22" s="717"/>
      <c r="H22" s="717"/>
      <c r="I22" s="717"/>
      <c r="J22" s="717"/>
      <c r="K22" s="717"/>
      <c r="L22" s="717"/>
      <c r="M22" s="717"/>
      <c r="N22" s="717"/>
      <c r="O22" s="717"/>
      <c r="P22" s="718"/>
      <c r="Q22" s="748"/>
      <c r="R22" s="749"/>
      <c r="S22" s="749"/>
      <c r="T22" s="749"/>
      <c r="U22" s="749"/>
      <c r="V22" s="749"/>
      <c r="W22" s="749"/>
      <c r="X22" s="749"/>
      <c r="Y22" s="749"/>
      <c r="Z22" s="749"/>
      <c r="AA22" s="749"/>
      <c r="AB22" s="749"/>
      <c r="AC22" s="749"/>
      <c r="AD22" s="749"/>
      <c r="AE22" s="750"/>
      <c r="AF22" s="722"/>
      <c r="AG22" s="723"/>
      <c r="AH22" s="723"/>
      <c r="AI22" s="723"/>
      <c r="AJ22" s="724"/>
      <c r="AK22" s="751"/>
      <c r="AL22" s="749"/>
      <c r="AM22" s="749"/>
      <c r="AN22" s="749"/>
      <c r="AO22" s="749"/>
      <c r="AP22" s="749"/>
      <c r="AQ22" s="749"/>
      <c r="AR22" s="749"/>
      <c r="AS22" s="749"/>
      <c r="AT22" s="749"/>
      <c r="AU22" s="752"/>
      <c r="AV22" s="752"/>
      <c r="AW22" s="752"/>
      <c r="AX22" s="752"/>
      <c r="AY22" s="753"/>
      <c r="AZ22" s="731" t="s">
        <v>449</v>
      </c>
      <c r="BA22" s="731"/>
      <c r="BB22" s="731"/>
      <c r="BC22" s="731"/>
      <c r="BD22" s="732"/>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15">
      <c r="A23" s="53" t="s">
        <v>248</v>
      </c>
      <c r="B23" s="733" t="s">
        <v>305</v>
      </c>
      <c r="C23" s="734"/>
      <c r="D23" s="734"/>
      <c r="E23" s="734"/>
      <c r="F23" s="734"/>
      <c r="G23" s="734"/>
      <c r="H23" s="734"/>
      <c r="I23" s="734"/>
      <c r="J23" s="734"/>
      <c r="K23" s="734"/>
      <c r="L23" s="734"/>
      <c r="M23" s="734"/>
      <c r="N23" s="734"/>
      <c r="O23" s="734"/>
      <c r="P23" s="735"/>
      <c r="Q23" s="736">
        <v>6570</v>
      </c>
      <c r="R23" s="737"/>
      <c r="S23" s="737"/>
      <c r="T23" s="737"/>
      <c r="U23" s="737"/>
      <c r="V23" s="737">
        <v>6468</v>
      </c>
      <c r="W23" s="737"/>
      <c r="X23" s="737"/>
      <c r="Y23" s="737"/>
      <c r="Z23" s="737"/>
      <c r="AA23" s="737">
        <v>102</v>
      </c>
      <c r="AB23" s="737"/>
      <c r="AC23" s="737"/>
      <c r="AD23" s="737"/>
      <c r="AE23" s="738"/>
      <c r="AF23" s="739">
        <v>98</v>
      </c>
      <c r="AG23" s="737"/>
      <c r="AH23" s="737"/>
      <c r="AI23" s="737"/>
      <c r="AJ23" s="740"/>
      <c r="AK23" s="741"/>
      <c r="AL23" s="742"/>
      <c r="AM23" s="742"/>
      <c r="AN23" s="742"/>
      <c r="AO23" s="742"/>
      <c r="AP23" s="737">
        <v>4364</v>
      </c>
      <c r="AQ23" s="737"/>
      <c r="AR23" s="737"/>
      <c r="AS23" s="737"/>
      <c r="AT23" s="737"/>
      <c r="AU23" s="743"/>
      <c r="AV23" s="743"/>
      <c r="AW23" s="743"/>
      <c r="AX23" s="743"/>
      <c r="AY23" s="744"/>
      <c r="AZ23" s="745" t="s">
        <v>195</v>
      </c>
      <c r="BA23" s="746"/>
      <c r="BB23" s="746"/>
      <c r="BC23" s="746"/>
      <c r="BD23" s="747"/>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15">
      <c r="A24" s="754" t="s">
        <v>387</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15">
      <c r="A25" s="678" t="s">
        <v>420</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15">
      <c r="A26" s="702" t="s">
        <v>437</v>
      </c>
      <c r="B26" s="703"/>
      <c r="C26" s="703"/>
      <c r="D26" s="703"/>
      <c r="E26" s="703"/>
      <c r="F26" s="703"/>
      <c r="G26" s="703"/>
      <c r="H26" s="703"/>
      <c r="I26" s="703"/>
      <c r="J26" s="703"/>
      <c r="K26" s="703"/>
      <c r="L26" s="703"/>
      <c r="M26" s="703"/>
      <c r="N26" s="703"/>
      <c r="O26" s="703"/>
      <c r="P26" s="704"/>
      <c r="Q26" s="696" t="s">
        <v>451</v>
      </c>
      <c r="R26" s="697"/>
      <c r="S26" s="697"/>
      <c r="T26" s="697"/>
      <c r="U26" s="708"/>
      <c r="V26" s="696" t="s">
        <v>452</v>
      </c>
      <c r="W26" s="697"/>
      <c r="X26" s="697"/>
      <c r="Y26" s="697"/>
      <c r="Z26" s="708"/>
      <c r="AA26" s="696" t="s">
        <v>453</v>
      </c>
      <c r="AB26" s="697"/>
      <c r="AC26" s="697"/>
      <c r="AD26" s="697"/>
      <c r="AE26" s="697"/>
      <c r="AF26" s="1001" t="s">
        <v>244</v>
      </c>
      <c r="AG26" s="1002"/>
      <c r="AH26" s="1002"/>
      <c r="AI26" s="1002"/>
      <c r="AJ26" s="1003"/>
      <c r="AK26" s="697" t="s">
        <v>391</v>
      </c>
      <c r="AL26" s="697"/>
      <c r="AM26" s="697"/>
      <c r="AN26" s="697"/>
      <c r="AO26" s="708"/>
      <c r="AP26" s="696" t="s">
        <v>360</v>
      </c>
      <c r="AQ26" s="697"/>
      <c r="AR26" s="697"/>
      <c r="AS26" s="697"/>
      <c r="AT26" s="708"/>
      <c r="AU26" s="696" t="s">
        <v>454</v>
      </c>
      <c r="AV26" s="697"/>
      <c r="AW26" s="697"/>
      <c r="AX26" s="697"/>
      <c r="AY26" s="708"/>
      <c r="AZ26" s="696" t="s">
        <v>455</v>
      </c>
      <c r="BA26" s="697"/>
      <c r="BB26" s="697"/>
      <c r="BC26" s="697"/>
      <c r="BD26" s="708"/>
      <c r="BE26" s="696" t="s">
        <v>226</v>
      </c>
      <c r="BF26" s="697"/>
      <c r="BG26" s="697"/>
      <c r="BH26" s="697"/>
      <c r="BI26" s="698"/>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15">
      <c r="A27" s="705"/>
      <c r="B27" s="706"/>
      <c r="C27" s="706"/>
      <c r="D27" s="706"/>
      <c r="E27" s="706"/>
      <c r="F27" s="706"/>
      <c r="G27" s="706"/>
      <c r="H27" s="706"/>
      <c r="I27" s="706"/>
      <c r="J27" s="706"/>
      <c r="K27" s="706"/>
      <c r="L27" s="706"/>
      <c r="M27" s="706"/>
      <c r="N27" s="706"/>
      <c r="O27" s="706"/>
      <c r="P27" s="707"/>
      <c r="Q27" s="699"/>
      <c r="R27" s="700"/>
      <c r="S27" s="700"/>
      <c r="T27" s="700"/>
      <c r="U27" s="709"/>
      <c r="V27" s="699"/>
      <c r="W27" s="700"/>
      <c r="X27" s="700"/>
      <c r="Y27" s="700"/>
      <c r="Z27" s="709"/>
      <c r="AA27" s="699"/>
      <c r="AB27" s="700"/>
      <c r="AC27" s="700"/>
      <c r="AD27" s="700"/>
      <c r="AE27" s="700"/>
      <c r="AF27" s="1004"/>
      <c r="AG27" s="1005"/>
      <c r="AH27" s="1005"/>
      <c r="AI27" s="1005"/>
      <c r="AJ27" s="1006"/>
      <c r="AK27" s="700"/>
      <c r="AL27" s="700"/>
      <c r="AM27" s="700"/>
      <c r="AN27" s="700"/>
      <c r="AO27" s="709"/>
      <c r="AP27" s="699"/>
      <c r="AQ27" s="700"/>
      <c r="AR27" s="700"/>
      <c r="AS27" s="700"/>
      <c r="AT27" s="709"/>
      <c r="AU27" s="699"/>
      <c r="AV27" s="700"/>
      <c r="AW27" s="700"/>
      <c r="AX27" s="700"/>
      <c r="AY27" s="709"/>
      <c r="AZ27" s="699"/>
      <c r="BA27" s="700"/>
      <c r="BB27" s="700"/>
      <c r="BC27" s="700"/>
      <c r="BD27" s="709"/>
      <c r="BE27" s="699"/>
      <c r="BF27" s="700"/>
      <c r="BG27" s="700"/>
      <c r="BH27" s="700"/>
      <c r="BI27" s="701"/>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15">
      <c r="A28" s="54">
        <v>1</v>
      </c>
      <c r="B28" s="680" t="s">
        <v>456</v>
      </c>
      <c r="C28" s="681"/>
      <c r="D28" s="681"/>
      <c r="E28" s="681"/>
      <c r="F28" s="681"/>
      <c r="G28" s="681"/>
      <c r="H28" s="681"/>
      <c r="I28" s="681"/>
      <c r="J28" s="681"/>
      <c r="K28" s="681"/>
      <c r="L28" s="681"/>
      <c r="M28" s="681"/>
      <c r="N28" s="681"/>
      <c r="O28" s="681"/>
      <c r="P28" s="682"/>
      <c r="Q28" s="755">
        <v>399</v>
      </c>
      <c r="R28" s="756"/>
      <c r="S28" s="756"/>
      <c r="T28" s="756"/>
      <c r="U28" s="756"/>
      <c r="V28" s="756">
        <v>396</v>
      </c>
      <c r="W28" s="756"/>
      <c r="X28" s="756"/>
      <c r="Y28" s="756"/>
      <c r="Z28" s="756"/>
      <c r="AA28" s="756">
        <v>3</v>
      </c>
      <c r="AB28" s="756"/>
      <c r="AC28" s="756"/>
      <c r="AD28" s="756"/>
      <c r="AE28" s="757"/>
      <c r="AF28" s="758">
        <v>3</v>
      </c>
      <c r="AG28" s="756"/>
      <c r="AH28" s="756"/>
      <c r="AI28" s="756"/>
      <c r="AJ28" s="759"/>
      <c r="AK28" s="760">
        <v>60</v>
      </c>
      <c r="AL28" s="756"/>
      <c r="AM28" s="756"/>
      <c r="AN28" s="756"/>
      <c r="AO28" s="756"/>
      <c r="AP28" s="756" t="s">
        <v>195</v>
      </c>
      <c r="AQ28" s="756"/>
      <c r="AR28" s="756"/>
      <c r="AS28" s="756"/>
      <c r="AT28" s="756"/>
      <c r="AU28" s="756" t="s">
        <v>195</v>
      </c>
      <c r="AV28" s="756"/>
      <c r="AW28" s="756"/>
      <c r="AX28" s="756"/>
      <c r="AY28" s="756"/>
      <c r="AZ28" s="761" t="s">
        <v>195</v>
      </c>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15">
      <c r="A29" s="54">
        <v>2</v>
      </c>
      <c r="B29" s="716" t="s">
        <v>283</v>
      </c>
      <c r="C29" s="717"/>
      <c r="D29" s="717"/>
      <c r="E29" s="717"/>
      <c r="F29" s="717"/>
      <c r="G29" s="717"/>
      <c r="H29" s="717"/>
      <c r="I29" s="717"/>
      <c r="J29" s="717"/>
      <c r="K29" s="717"/>
      <c r="L29" s="717"/>
      <c r="M29" s="717"/>
      <c r="N29" s="717"/>
      <c r="O29" s="717"/>
      <c r="P29" s="718"/>
      <c r="Q29" s="719">
        <v>436</v>
      </c>
      <c r="R29" s="720"/>
      <c r="S29" s="720"/>
      <c r="T29" s="720"/>
      <c r="U29" s="720"/>
      <c r="V29" s="720">
        <v>417</v>
      </c>
      <c r="W29" s="720"/>
      <c r="X29" s="720"/>
      <c r="Y29" s="720"/>
      <c r="Z29" s="720"/>
      <c r="AA29" s="720">
        <v>19</v>
      </c>
      <c r="AB29" s="720"/>
      <c r="AC29" s="720"/>
      <c r="AD29" s="720"/>
      <c r="AE29" s="721"/>
      <c r="AF29" s="722">
        <v>19</v>
      </c>
      <c r="AG29" s="723"/>
      <c r="AH29" s="723"/>
      <c r="AI29" s="723"/>
      <c r="AJ29" s="724"/>
      <c r="AK29" s="725">
        <v>79</v>
      </c>
      <c r="AL29" s="720"/>
      <c r="AM29" s="720"/>
      <c r="AN29" s="720"/>
      <c r="AO29" s="720"/>
      <c r="AP29" s="720" t="s">
        <v>195</v>
      </c>
      <c r="AQ29" s="720"/>
      <c r="AR29" s="720"/>
      <c r="AS29" s="720"/>
      <c r="AT29" s="720"/>
      <c r="AU29" s="720" t="s">
        <v>195</v>
      </c>
      <c r="AV29" s="720"/>
      <c r="AW29" s="720"/>
      <c r="AX29" s="720"/>
      <c r="AY29" s="720"/>
      <c r="AZ29" s="764" t="s">
        <v>195</v>
      </c>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15">
      <c r="A30" s="54">
        <v>3</v>
      </c>
      <c r="B30" s="716" t="s">
        <v>220</v>
      </c>
      <c r="C30" s="717"/>
      <c r="D30" s="717"/>
      <c r="E30" s="717"/>
      <c r="F30" s="717"/>
      <c r="G30" s="717"/>
      <c r="H30" s="717"/>
      <c r="I30" s="717"/>
      <c r="J30" s="717"/>
      <c r="K30" s="717"/>
      <c r="L30" s="717"/>
      <c r="M30" s="717"/>
      <c r="N30" s="717"/>
      <c r="O30" s="717"/>
      <c r="P30" s="718"/>
      <c r="Q30" s="719">
        <v>75</v>
      </c>
      <c r="R30" s="720"/>
      <c r="S30" s="720"/>
      <c r="T30" s="720"/>
      <c r="U30" s="720"/>
      <c r="V30" s="720">
        <v>75</v>
      </c>
      <c r="W30" s="720"/>
      <c r="X30" s="720"/>
      <c r="Y30" s="720"/>
      <c r="Z30" s="720"/>
      <c r="AA30" s="720">
        <v>0</v>
      </c>
      <c r="AB30" s="720"/>
      <c r="AC30" s="720"/>
      <c r="AD30" s="720"/>
      <c r="AE30" s="721"/>
      <c r="AF30" s="722">
        <v>0</v>
      </c>
      <c r="AG30" s="723"/>
      <c r="AH30" s="723"/>
      <c r="AI30" s="723"/>
      <c r="AJ30" s="724"/>
      <c r="AK30" s="725">
        <v>33</v>
      </c>
      <c r="AL30" s="720"/>
      <c r="AM30" s="720"/>
      <c r="AN30" s="720"/>
      <c r="AO30" s="720"/>
      <c r="AP30" s="720" t="s">
        <v>195</v>
      </c>
      <c r="AQ30" s="720"/>
      <c r="AR30" s="720"/>
      <c r="AS30" s="720"/>
      <c r="AT30" s="720"/>
      <c r="AU30" s="720" t="s">
        <v>195</v>
      </c>
      <c r="AV30" s="720"/>
      <c r="AW30" s="720"/>
      <c r="AX30" s="720"/>
      <c r="AY30" s="720"/>
      <c r="AZ30" s="764" t="s">
        <v>195</v>
      </c>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15">
      <c r="A31" s="54">
        <v>4</v>
      </c>
      <c r="B31" s="716" t="s">
        <v>285</v>
      </c>
      <c r="C31" s="717"/>
      <c r="D31" s="717"/>
      <c r="E31" s="717"/>
      <c r="F31" s="717"/>
      <c r="G31" s="717"/>
      <c r="H31" s="717"/>
      <c r="I31" s="717"/>
      <c r="J31" s="717"/>
      <c r="K31" s="717"/>
      <c r="L31" s="717"/>
      <c r="M31" s="717"/>
      <c r="N31" s="717"/>
      <c r="O31" s="717"/>
      <c r="P31" s="718"/>
      <c r="Q31" s="719">
        <v>628</v>
      </c>
      <c r="R31" s="720"/>
      <c r="S31" s="720"/>
      <c r="T31" s="720"/>
      <c r="U31" s="720"/>
      <c r="V31" s="720">
        <v>634</v>
      </c>
      <c r="W31" s="720"/>
      <c r="X31" s="720"/>
      <c r="Y31" s="720"/>
      <c r="Z31" s="720"/>
      <c r="AA31" s="720">
        <v>-6</v>
      </c>
      <c r="AB31" s="720"/>
      <c r="AC31" s="720"/>
      <c r="AD31" s="720"/>
      <c r="AE31" s="721"/>
      <c r="AF31" s="722">
        <v>182</v>
      </c>
      <c r="AG31" s="723"/>
      <c r="AH31" s="723"/>
      <c r="AI31" s="723"/>
      <c r="AJ31" s="724"/>
      <c r="AK31" s="725">
        <v>176</v>
      </c>
      <c r="AL31" s="720"/>
      <c r="AM31" s="720"/>
      <c r="AN31" s="720"/>
      <c r="AO31" s="720"/>
      <c r="AP31" s="720">
        <v>147</v>
      </c>
      <c r="AQ31" s="720"/>
      <c r="AR31" s="720"/>
      <c r="AS31" s="720"/>
      <c r="AT31" s="720"/>
      <c r="AU31" s="720">
        <v>109</v>
      </c>
      <c r="AV31" s="720"/>
      <c r="AW31" s="720"/>
      <c r="AX31" s="720"/>
      <c r="AY31" s="720"/>
      <c r="AZ31" s="764" t="s">
        <v>195</v>
      </c>
      <c r="BA31" s="764"/>
      <c r="BB31" s="764"/>
      <c r="BC31" s="764"/>
      <c r="BD31" s="764"/>
      <c r="BE31" s="726" t="s">
        <v>457</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15">
      <c r="A32" s="54">
        <v>5</v>
      </c>
      <c r="B32" s="716" t="s">
        <v>460</v>
      </c>
      <c r="C32" s="717"/>
      <c r="D32" s="717"/>
      <c r="E32" s="717"/>
      <c r="F32" s="717"/>
      <c r="G32" s="717"/>
      <c r="H32" s="717"/>
      <c r="I32" s="717"/>
      <c r="J32" s="717"/>
      <c r="K32" s="717"/>
      <c r="L32" s="717"/>
      <c r="M32" s="717"/>
      <c r="N32" s="717"/>
      <c r="O32" s="717"/>
      <c r="P32" s="718"/>
      <c r="Q32" s="719">
        <v>111</v>
      </c>
      <c r="R32" s="720"/>
      <c r="S32" s="720"/>
      <c r="T32" s="720"/>
      <c r="U32" s="720"/>
      <c r="V32" s="720">
        <v>115</v>
      </c>
      <c r="W32" s="720"/>
      <c r="X32" s="720"/>
      <c r="Y32" s="720"/>
      <c r="Z32" s="720"/>
      <c r="AA32" s="720">
        <v>-4</v>
      </c>
      <c r="AB32" s="720"/>
      <c r="AC32" s="720"/>
      <c r="AD32" s="720"/>
      <c r="AE32" s="721"/>
      <c r="AF32" s="722">
        <v>1</v>
      </c>
      <c r="AG32" s="723"/>
      <c r="AH32" s="723"/>
      <c r="AI32" s="723"/>
      <c r="AJ32" s="724"/>
      <c r="AK32" s="725">
        <v>37</v>
      </c>
      <c r="AL32" s="720"/>
      <c r="AM32" s="720"/>
      <c r="AN32" s="720"/>
      <c r="AO32" s="720"/>
      <c r="AP32" s="720">
        <v>217</v>
      </c>
      <c r="AQ32" s="720"/>
      <c r="AR32" s="720"/>
      <c r="AS32" s="720"/>
      <c r="AT32" s="720"/>
      <c r="AU32" s="720">
        <v>208</v>
      </c>
      <c r="AV32" s="720"/>
      <c r="AW32" s="720"/>
      <c r="AX32" s="720"/>
      <c r="AY32" s="720"/>
      <c r="AZ32" s="764" t="s">
        <v>195</v>
      </c>
      <c r="BA32" s="764"/>
      <c r="BB32" s="764"/>
      <c r="BC32" s="764"/>
      <c r="BD32" s="764"/>
      <c r="BE32" s="726" t="s">
        <v>457</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15">
      <c r="A33" s="54">
        <v>6</v>
      </c>
      <c r="B33" s="716"/>
      <c r="C33" s="717"/>
      <c r="D33" s="717"/>
      <c r="E33" s="717"/>
      <c r="F33" s="717"/>
      <c r="G33" s="717"/>
      <c r="H33" s="717"/>
      <c r="I33" s="717"/>
      <c r="J33" s="717"/>
      <c r="K33" s="717"/>
      <c r="L33" s="717"/>
      <c r="M33" s="717"/>
      <c r="N33" s="717"/>
      <c r="O33" s="717"/>
      <c r="P33" s="718"/>
      <c r="Q33" s="719"/>
      <c r="R33" s="720"/>
      <c r="S33" s="720"/>
      <c r="T33" s="720"/>
      <c r="U33" s="720"/>
      <c r="V33" s="720"/>
      <c r="W33" s="720"/>
      <c r="X33" s="720"/>
      <c r="Y33" s="720"/>
      <c r="Z33" s="720"/>
      <c r="AA33" s="720"/>
      <c r="AB33" s="720"/>
      <c r="AC33" s="720"/>
      <c r="AD33" s="720"/>
      <c r="AE33" s="721"/>
      <c r="AF33" s="722"/>
      <c r="AG33" s="723"/>
      <c r="AH33" s="723"/>
      <c r="AI33" s="723"/>
      <c r="AJ33" s="724"/>
      <c r="AK33" s="725"/>
      <c r="AL33" s="720"/>
      <c r="AM33" s="720"/>
      <c r="AN33" s="720"/>
      <c r="AO33" s="720"/>
      <c r="AP33" s="720"/>
      <c r="AQ33" s="720"/>
      <c r="AR33" s="720"/>
      <c r="AS33" s="720"/>
      <c r="AT33" s="720"/>
      <c r="AU33" s="720"/>
      <c r="AV33" s="720"/>
      <c r="AW33" s="720"/>
      <c r="AX33" s="720"/>
      <c r="AY33" s="720"/>
      <c r="AZ33" s="764"/>
      <c r="BA33" s="764"/>
      <c r="BB33" s="764"/>
      <c r="BC33" s="764"/>
      <c r="BD33" s="764"/>
      <c r="BE33" s="726"/>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15">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2"/>
      <c r="AG34" s="723"/>
      <c r="AH34" s="723"/>
      <c r="AI34" s="723"/>
      <c r="AJ34" s="724"/>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15">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15">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15">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15">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15">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15">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15">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15">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15">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15">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15">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15">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15">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15">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15">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15">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15">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15">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15">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15">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15">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15">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15">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15">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15">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15">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15">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15">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462</v>
      </c>
      <c r="BK62" s="731"/>
      <c r="BL62" s="731"/>
      <c r="BM62" s="731"/>
      <c r="BN62" s="732"/>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15">
      <c r="A63" s="53" t="s">
        <v>248</v>
      </c>
      <c r="B63" s="733" t="s">
        <v>378</v>
      </c>
      <c r="C63" s="734"/>
      <c r="D63" s="734"/>
      <c r="E63" s="734"/>
      <c r="F63" s="734"/>
      <c r="G63" s="734"/>
      <c r="H63" s="734"/>
      <c r="I63" s="734"/>
      <c r="J63" s="734"/>
      <c r="K63" s="734"/>
      <c r="L63" s="734"/>
      <c r="M63" s="734"/>
      <c r="N63" s="734"/>
      <c r="O63" s="734"/>
      <c r="P63" s="735"/>
      <c r="Q63" s="771"/>
      <c r="R63" s="742"/>
      <c r="S63" s="742"/>
      <c r="T63" s="742"/>
      <c r="U63" s="742"/>
      <c r="V63" s="742"/>
      <c r="W63" s="742"/>
      <c r="X63" s="742"/>
      <c r="Y63" s="742"/>
      <c r="Z63" s="742"/>
      <c r="AA63" s="742"/>
      <c r="AB63" s="742"/>
      <c r="AC63" s="742"/>
      <c r="AD63" s="742"/>
      <c r="AE63" s="772"/>
      <c r="AF63" s="739">
        <v>205</v>
      </c>
      <c r="AG63" s="737"/>
      <c r="AH63" s="737"/>
      <c r="AI63" s="737"/>
      <c r="AJ63" s="740"/>
      <c r="AK63" s="741"/>
      <c r="AL63" s="742"/>
      <c r="AM63" s="742"/>
      <c r="AN63" s="742"/>
      <c r="AO63" s="742"/>
      <c r="AP63" s="737">
        <v>364</v>
      </c>
      <c r="AQ63" s="737"/>
      <c r="AR63" s="737"/>
      <c r="AS63" s="737"/>
      <c r="AT63" s="737"/>
      <c r="AU63" s="737">
        <v>317</v>
      </c>
      <c r="AV63" s="737"/>
      <c r="AW63" s="737"/>
      <c r="AX63" s="737"/>
      <c r="AY63" s="737"/>
      <c r="AZ63" s="773"/>
      <c r="BA63" s="773"/>
      <c r="BB63" s="773"/>
      <c r="BC63" s="773"/>
      <c r="BD63" s="773"/>
      <c r="BE63" s="743"/>
      <c r="BF63" s="743"/>
      <c r="BG63" s="743"/>
      <c r="BH63" s="743"/>
      <c r="BI63" s="744"/>
      <c r="BJ63" s="745" t="s">
        <v>195</v>
      </c>
      <c r="BK63" s="746"/>
      <c r="BL63" s="746"/>
      <c r="BM63" s="746"/>
      <c r="BN63" s="747"/>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15">
      <c r="A65" s="56" t="s">
        <v>448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15">
      <c r="A66" s="702" t="s">
        <v>412</v>
      </c>
      <c r="B66" s="703"/>
      <c r="C66" s="703"/>
      <c r="D66" s="703"/>
      <c r="E66" s="703"/>
      <c r="F66" s="703"/>
      <c r="G66" s="703"/>
      <c r="H66" s="703"/>
      <c r="I66" s="703"/>
      <c r="J66" s="703"/>
      <c r="K66" s="703"/>
      <c r="L66" s="703"/>
      <c r="M66" s="703"/>
      <c r="N66" s="703"/>
      <c r="O66" s="703"/>
      <c r="P66" s="704"/>
      <c r="Q66" s="696" t="s">
        <v>451</v>
      </c>
      <c r="R66" s="697"/>
      <c r="S66" s="697"/>
      <c r="T66" s="697"/>
      <c r="U66" s="708"/>
      <c r="V66" s="696" t="s">
        <v>452</v>
      </c>
      <c r="W66" s="697"/>
      <c r="X66" s="697"/>
      <c r="Y66" s="697"/>
      <c r="Z66" s="708"/>
      <c r="AA66" s="696" t="s">
        <v>453</v>
      </c>
      <c r="AB66" s="697"/>
      <c r="AC66" s="697"/>
      <c r="AD66" s="697"/>
      <c r="AE66" s="708"/>
      <c r="AF66" s="1007" t="s">
        <v>244</v>
      </c>
      <c r="AG66" s="1002"/>
      <c r="AH66" s="1002"/>
      <c r="AI66" s="1002"/>
      <c r="AJ66" s="1008"/>
      <c r="AK66" s="696" t="s">
        <v>391</v>
      </c>
      <c r="AL66" s="703"/>
      <c r="AM66" s="703"/>
      <c r="AN66" s="703"/>
      <c r="AO66" s="704"/>
      <c r="AP66" s="696" t="s">
        <v>360</v>
      </c>
      <c r="AQ66" s="697"/>
      <c r="AR66" s="697"/>
      <c r="AS66" s="697"/>
      <c r="AT66" s="708"/>
      <c r="AU66" s="696" t="s">
        <v>463</v>
      </c>
      <c r="AV66" s="697"/>
      <c r="AW66" s="697"/>
      <c r="AX66" s="697"/>
      <c r="AY66" s="708"/>
      <c r="AZ66" s="696" t="s">
        <v>226</v>
      </c>
      <c r="BA66" s="697"/>
      <c r="BB66" s="697"/>
      <c r="BC66" s="697"/>
      <c r="BD66" s="698"/>
      <c r="BE66" s="55"/>
      <c r="BF66" s="55"/>
      <c r="BG66" s="55"/>
      <c r="BH66" s="55"/>
      <c r="BI66" s="55"/>
      <c r="BJ66" s="55"/>
      <c r="BK66" s="55"/>
      <c r="BL66" s="55"/>
      <c r="BM66" s="55"/>
      <c r="BN66" s="55"/>
      <c r="BO66" s="55"/>
      <c r="BP66" s="55"/>
      <c r="BQ66" s="52">
        <v>60</v>
      </c>
      <c r="BR66" s="73"/>
      <c r="BS66" s="777"/>
      <c r="BT66" s="778"/>
      <c r="BU66" s="778"/>
      <c r="BV66" s="778"/>
      <c r="BW66" s="778"/>
      <c r="BX66" s="778"/>
      <c r="BY66" s="778"/>
      <c r="BZ66" s="778"/>
      <c r="CA66" s="778"/>
      <c r="CB66" s="778"/>
      <c r="CC66" s="778"/>
      <c r="CD66" s="778"/>
      <c r="CE66" s="778"/>
      <c r="CF66" s="778"/>
      <c r="CG66" s="779"/>
      <c r="CH66" s="774"/>
      <c r="CI66" s="775"/>
      <c r="CJ66" s="775"/>
      <c r="CK66" s="775"/>
      <c r="CL66" s="776"/>
      <c r="CM66" s="774"/>
      <c r="CN66" s="775"/>
      <c r="CO66" s="775"/>
      <c r="CP66" s="775"/>
      <c r="CQ66" s="776"/>
      <c r="CR66" s="774"/>
      <c r="CS66" s="775"/>
      <c r="CT66" s="775"/>
      <c r="CU66" s="775"/>
      <c r="CV66" s="776"/>
      <c r="CW66" s="774"/>
      <c r="CX66" s="775"/>
      <c r="CY66" s="775"/>
      <c r="CZ66" s="775"/>
      <c r="DA66" s="776"/>
      <c r="DB66" s="774"/>
      <c r="DC66" s="775"/>
      <c r="DD66" s="775"/>
      <c r="DE66" s="775"/>
      <c r="DF66" s="776"/>
      <c r="DG66" s="774"/>
      <c r="DH66" s="775"/>
      <c r="DI66" s="775"/>
      <c r="DJ66" s="775"/>
      <c r="DK66" s="776"/>
      <c r="DL66" s="774"/>
      <c r="DM66" s="775"/>
      <c r="DN66" s="775"/>
      <c r="DO66" s="775"/>
      <c r="DP66" s="776"/>
      <c r="DQ66" s="774"/>
      <c r="DR66" s="775"/>
      <c r="DS66" s="775"/>
      <c r="DT66" s="775"/>
      <c r="DU66" s="776"/>
      <c r="DV66" s="777"/>
      <c r="DW66" s="778"/>
      <c r="DX66" s="778"/>
      <c r="DY66" s="778"/>
      <c r="DZ66" s="780"/>
      <c r="EA66" s="48"/>
    </row>
    <row r="67" spans="1:131" ht="26.25" customHeight="1" x14ac:dyDescent="0.15">
      <c r="A67" s="705"/>
      <c r="B67" s="706"/>
      <c r="C67" s="706"/>
      <c r="D67" s="706"/>
      <c r="E67" s="706"/>
      <c r="F67" s="706"/>
      <c r="G67" s="706"/>
      <c r="H67" s="706"/>
      <c r="I67" s="706"/>
      <c r="J67" s="706"/>
      <c r="K67" s="706"/>
      <c r="L67" s="706"/>
      <c r="M67" s="706"/>
      <c r="N67" s="706"/>
      <c r="O67" s="706"/>
      <c r="P67" s="707"/>
      <c r="Q67" s="699"/>
      <c r="R67" s="700"/>
      <c r="S67" s="700"/>
      <c r="T67" s="700"/>
      <c r="U67" s="709"/>
      <c r="V67" s="699"/>
      <c r="W67" s="700"/>
      <c r="X67" s="700"/>
      <c r="Y67" s="700"/>
      <c r="Z67" s="709"/>
      <c r="AA67" s="699"/>
      <c r="AB67" s="700"/>
      <c r="AC67" s="700"/>
      <c r="AD67" s="700"/>
      <c r="AE67" s="709"/>
      <c r="AF67" s="1009"/>
      <c r="AG67" s="1005"/>
      <c r="AH67" s="1005"/>
      <c r="AI67" s="1005"/>
      <c r="AJ67" s="1010"/>
      <c r="AK67" s="1011"/>
      <c r="AL67" s="706"/>
      <c r="AM67" s="706"/>
      <c r="AN67" s="706"/>
      <c r="AO67" s="707"/>
      <c r="AP67" s="699"/>
      <c r="AQ67" s="700"/>
      <c r="AR67" s="700"/>
      <c r="AS67" s="700"/>
      <c r="AT67" s="709"/>
      <c r="AU67" s="699"/>
      <c r="AV67" s="700"/>
      <c r="AW67" s="700"/>
      <c r="AX67" s="700"/>
      <c r="AY67" s="709"/>
      <c r="AZ67" s="699"/>
      <c r="BA67" s="700"/>
      <c r="BB67" s="700"/>
      <c r="BC67" s="700"/>
      <c r="BD67" s="701"/>
      <c r="BE67" s="55"/>
      <c r="BF67" s="55"/>
      <c r="BG67" s="55"/>
      <c r="BH67" s="55"/>
      <c r="BI67" s="55"/>
      <c r="BJ67" s="55"/>
      <c r="BK67" s="55"/>
      <c r="BL67" s="55"/>
      <c r="BM67" s="55"/>
      <c r="BN67" s="55"/>
      <c r="BO67" s="55"/>
      <c r="BP67" s="55"/>
      <c r="BQ67" s="52">
        <v>61</v>
      </c>
      <c r="BR67" s="73"/>
      <c r="BS67" s="777"/>
      <c r="BT67" s="778"/>
      <c r="BU67" s="778"/>
      <c r="BV67" s="778"/>
      <c r="BW67" s="778"/>
      <c r="BX67" s="778"/>
      <c r="BY67" s="778"/>
      <c r="BZ67" s="778"/>
      <c r="CA67" s="778"/>
      <c r="CB67" s="778"/>
      <c r="CC67" s="778"/>
      <c r="CD67" s="778"/>
      <c r="CE67" s="778"/>
      <c r="CF67" s="778"/>
      <c r="CG67" s="779"/>
      <c r="CH67" s="774"/>
      <c r="CI67" s="775"/>
      <c r="CJ67" s="775"/>
      <c r="CK67" s="775"/>
      <c r="CL67" s="776"/>
      <c r="CM67" s="774"/>
      <c r="CN67" s="775"/>
      <c r="CO67" s="775"/>
      <c r="CP67" s="775"/>
      <c r="CQ67" s="776"/>
      <c r="CR67" s="774"/>
      <c r="CS67" s="775"/>
      <c r="CT67" s="775"/>
      <c r="CU67" s="775"/>
      <c r="CV67" s="776"/>
      <c r="CW67" s="774"/>
      <c r="CX67" s="775"/>
      <c r="CY67" s="775"/>
      <c r="CZ67" s="775"/>
      <c r="DA67" s="776"/>
      <c r="DB67" s="774"/>
      <c r="DC67" s="775"/>
      <c r="DD67" s="775"/>
      <c r="DE67" s="775"/>
      <c r="DF67" s="776"/>
      <c r="DG67" s="774"/>
      <c r="DH67" s="775"/>
      <c r="DI67" s="775"/>
      <c r="DJ67" s="775"/>
      <c r="DK67" s="776"/>
      <c r="DL67" s="774"/>
      <c r="DM67" s="775"/>
      <c r="DN67" s="775"/>
      <c r="DO67" s="775"/>
      <c r="DP67" s="776"/>
      <c r="DQ67" s="774"/>
      <c r="DR67" s="775"/>
      <c r="DS67" s="775"/>
      <c r="DT67" s="775"/>
      <c r="DU67" s="776"/>
      <c r="DV67" s="777"/>
      <c r="DW67" s="778"/>
      <c r="DX67" s="778"/>
      <c r="DY67" s="778"/>
      <c r="DZ67" s="780"/>
      <c r="EA67" s="48"/>
    </row>
    <row r="68" spans="1:131" ht="26.25" customHeight="1" x14ac:dyDescent="0.15">
      <c r="A68" s="51">
        <v>1</v>
      </c>
      <c r="B68" s="680" t="s">
        <v>206</v>
      </c>
      <c r="C68" s="681"/>
      <c r="D68" s="681"/>
      <c r="E68" s="681"/>
      <c r="F68" s="681"/>
      <c r="G68" s="681"/>
      <c r="H68" s="681"/>
      <c r="I68" s="681"/>
      <c r="J68" s="681"/>
      <c r="K68" s="681"/>
      <c r="L68" s="681"/>
      <c r="M68" s="681"/>
      <c r="N68" s="681"/>
      <c r="O68" s="681"/>
      <c r="P68" s="682"/>
      <c r="Q68" s="683">
        <v>171</v>
      </c>
      <c r="R68" s="684"/>
      <c r="S68" s="684"/>
      <c r="T68" s="684"/>
      <c r="U68" s="684"/>
      <c r="V68" s="684">
        <v>171</v>
      </c>
      <c r="W68" s="684"/>
      <c r="X68" s="684"/>
      <c r="Y68" s="684"/>
      <c r="Z68" s="684"/>
      <c r="AA68" s="684">
        <v>0</v>
      </c>
      <c r="AB68" s="684"/>
      <c r="AC68" s="684"/>
      <c r="AD68" s="684"/>
      <c r="AE68" s="684"/>
      <c r="AF68" s="684">
        <v>554</v>
      </c>
      <c r="AG68" s="684"/>
      <c r="AH68" s="684"/>
      <c r="AI68" s="684"/>
      <c r="AJ68" s="684"/>
      <c r="AK68" s="684">
        <v>0</v>
      </c>
      <c r="AL68" s="684"/>
      <c r="AM68" s="684"/>
      <c r="AN68" s="684"/>
      <c r="AO68" s="684"/>
      <c r="AP68" s="684">
        <v>107</v>
      </c>
      <c r="AQ68" s="684"/>
      <c r="AR68" s="684"/>
      <c r="AS68" s="684"/>
      <c r="AT68" s="684"/>
      <c r="AU68" s="684">
        <v>0</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77"/>
      <c r="BT68" s="778"/>
      <c r="BU68" s="778"/>
      <c r="BV68" s="778"/>
      <c r="BW68" s="778"/>
      <c r="BX68" s="778"/>
      <c r="BY68" s="778"/>
      <c r="BZ68" s="778"/>
      <c r="CA68" s="778"/>
      <c r="CB68" s="778"/>
      <c r="CC68" s="778"/>
      <c r="CD68" s="778"/>
      <c r="CE68" s="778"/>
      <c r="CF68" s="778"/>
      <c r="CG68" s="779"/>
      <c r="CH68" s="774"/>
      <c r="CI68" s="775"/>
      <c r="CJ68" s="775"/>
      <c r="CK68" s="775"/>
      <c r="CL68" s="776"/>
      <c r="CM68" s="774"/>
      <c r="CN68" s="775"/>
      <c r="CO68" s="775"/>
      <c r="CP68" s="775"/>
      <c r="CQ68" s="776"/>
      <c r="CR68" s="774"/>
      <c r="CS68" s="775"/>
      <c r="CT68" s="775"/>
      <c r="CU68" s="775"/>
      <c r="CV68" s="776"/>
      <c r="CW68" s="774"/>
      <c r="CX68" s="775"/>
      <c r="CY68" s="775"/>
      <c r="CZ68" s="775"/>
      <c r="DA68" s="776"/>
      <c r="DB68" s="774"/>
      <c r="DC68" s="775"/>
      <c r="DD68" s="775"/>
      <c r="DE68" s="775"/>
      <c r="DF68" s="776"/>
      <c r="DG68" s="774"/>
      <c r="DH68" s="775"/>
      <c r="DI68" s="775"/>
      <c r="DJ68" s="775"/>
      <c r="DK68" s="776"/>
      <c r="DL68" s="774"/>
      <c r="DM68" s="775"/>
      <c r="DN68" s="775"/>
      <c r="DO68" s="775"/>
      <c r="DP68" s="776"/>
      <c r="DQ68" s="774"/>
      <c r="DR68" s="775"/>
      <c r="DS68" s="775"/>
      <c r="DT68" s="775"/>
      <c r="DU68" s="776"/>
      <c r="DV68" s="777"/>
      <c r="DW68" s="778"/>
      <c r="DX68" s="778"/>
      <c r="DY68" s="778"/>
      <c r="DZ68" s="780"/>
      <c r="EA68" s="48"/>
    </row>
    <row r="69" spans="1:131" ht="26.25" customHeight="1" x14ac:dyDescent="0.15">
      <c r="A69" s="52">
        <v>2</v>
      </c>
      <c r="B69" s="716" t="s">
        <v>281</v>
      </c>
      <c r="C69" s="717"/>
      <c r="D69" s="717"/>
      <c r="E69" s="717"/>
      <c r="F69" s="717"/>
      <c r="G69" s="717"/>
      <c r="H69" s="717"/>
      <c r="I69" s="717"/>
      <c r="J69" s="717"/>
      <c r="K69" s="717"/>
      <c r="L69" s="717"/>
      <c r="M69" s="717"/>
      <c r="N69" s="717"/>
      <c r="O69" s="717"/>
      <c r="P69" s="718"/>
      <c r="Q69" s="719">
        <v>1524</v>
      </c>
      <c r="R69" s="720"/>
      <c r="S69" s="720"/>
      <c r="T69" s="720"/>
      <c r="U69" s="720"/>
      <c r="V69" s="720">
        <v>1493</v>
      </c>
      <c r="W69" s="720"/>
      <c r="X69" s="720"/>
      <c r="Y69" s="720"/>
      <c r="Z69" s="720"/>
      <c r="AA69" s="720">
        <v>31</v>
      </c>
      <c r="AB69" s="720"/>
      <c r="AC69" s="720"/>
      <c r="AD69" s="720"/>
      <c r="AE69" s="720"/>
      <c r="AF69" s="720">
        <v>31</v>
      </c>
      <c r="AG69" s="720"/>
      <c r="AH69" s="720"/>
      <c r="AI69" s="720"/>
      <c r="AJ69" s="720"/>
      <c r="AK69" s="720">
        <v>0</v>
      </c>
      <c r="AL69" s="720"/>
      <c r="AM69" s="720"/>
      <c r="AN69" s="720"/>
      <c r="AO69" s="720"/>
      <c r="AP69" s="720">
        <v>446</v>
      </c>
      <c r="AQ69" s="720"/>
      <c r="AR69" s="720"/>
      <c r="AS69" s="720"/>
      <c r="AT69" s="720"/>
      <c r="AU69" s="720">
        <v>0</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7"/>
      <c r="BT69" s="778"/>
      <c r="BU69" s="778"/>
      <c r="BV69" s="778"/>
      <c r="BW69" s="778"/>
      <c r="BX69" s="778"/>
      <c r="BY69" s="778"/>
      <c r="BZ69" s="778"/>
      <c r="CA69" s="778"/>
      <c r="CB69" s="778"/>
      <c r="CC69" s="778"/>
      <c r="CD69" s="778"/>
      <c r="CE69" s="778"/>
      <c r="CF69" s="778"/>
      <c r="CG69" s="779"/>
      <c r="CH69" s="774"/>
      <c r="CI69" s="775"/>
      <c r="CJ69" s="775"/>
      <c r="CK69" s="775"/>
      <c r="CL69" s="776"/>
      <c r="CM69" s="774"/>
      <c r="CN69" s="775"/>
      <c r="CO69" s="775"/>
      <c r="CP69" s="775"/>
      <c r="CQ69" s="776"/>
      <c r="CR69" s="774"/>
      <c r="CS69" s="775"/>
      <c r="CT69" s="775"/>
      <c r="CU69" s="775"/>
      <c r="CV69" s="776"/>
      <c r="CW69" s="774"/>
      <c r="CX69" s="775"/>
      <c r="CY69" s="775"/>
      <c r="CZ69" s="775"/>
      <c r="DA69" s="776"/>
      <c r="DB69" s="774"/>
      <c r="DC69" s="775"/>
      <c r="DD69" s="775"/>
      <c r="DE69" s="775"/>
      <c r="DF69" s="776"/>
      <c r="DG69" s="774"/>
      <c r="DH69" s="775"/>
      <c r="DI69" s="775"/>
      <c r="DJ69" s="775"/>
      <c r="DK69" s="776"/>
      <c r="DL69" s="774"/>
      <c r="DM69" s="775"/>
      <c r="DN69" s="775"/>
      <c r="DO69" s="775"/>
      <c r="DP69" s="776"/>
      <c r="DQ69" s="774"/>
      <c r="DR69" s="775"/>
      <c r="DS69" s="775"/>
      <c r="DT69" s="775"/>
      <c r="DU69" s="776"/>
      <c r="DV69" s="777"/>
      <c r="DW69" s="778"/>
      <c r="DX69" s="778"/>
      <c r="DY69" s="778"/>
      <c r="DZ69" s="780"/>
      <c r="EA69" s="48"/>
    </row>
    <row r="70" spans="1:131" ht="26.25" customHeight="1" x14ac:dyDescent="0.15">
      <c r="A70" s="52">
        <v>3</v>
      </c>
      <c r="B70" s="716" t="s">
        <v>524</v>
      </c>
      <c r="C70" s="717"/>
      <c r="D70" s="717"/>
      <c r="E70" s="717"/>
      <c r="F70" s="717"/>
      <c r="G70" s="717"/>
      <c r="H70" s="717"/>
      <c r="I70" s="717"/>
      <c r="J70" s="717"/>
      <c r="K70" s="717"/>
      <c r="L70" s="717"/>
      <c r="M70" s="717"/>
      <c r="N70" s="717"/>
      <c r="O70" s="717"/>
      <c r="P70" s="718"/>
      <c r="Q70" s="719">
        <v>88</v>
      </c>
      <c r="R70" s="720"/>
      <c r="S70" s="720"/>
      <c r="T70" s="720"/>
      <c r="U70" s="720"/>
      <c r="V70" s="720">
        <v>39</v>
      </c>
      <c r="W70" s="720"/>
      <c r="X70" s="720"/>
      <c r="Y70" s="720"/>
      <c r="Z70" s="720"/>
      <c r="AA70" s="720">
        <v>49</v>
      </c>
      <c r="AB70" s="720"/>
      <c r="AC70" s="720"/>
      <c r="AD70" s="720"/>
      <c r="AE70" s="720"/>
      <c r="AF70" s="720">
        <v>49</v>
      </c>
      <c r="AG70" s="720"/>
      <c r="AH70" s="720"/>
      <c r="AI70" s="720"/>
      <c r="AJ70" s="720"/>
      <c r="AK70" s="720">
        <v>0</v>
      </c>
      <c r="AL70" s="720"/>
      <c r="AM70" s="720"/>
      <c r="AN70" s="720"/>
      <c r="AO70" s="720"/>
      <c r="AP70" s="720">
        <v>0</v>
      </c>
      <c r="AQ70" s="720"/>
      <c r="AR70" s="720"/>
      <c r="AS70" s="720"/>
      <c r="AT70" s="720"/>
      <c r="AU70" s="720">
        <v>0</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7"/>
      <c r="BT70" s="778"/>
      <c r="BU70" s="778"/>
      <c r="BV70" s="778"/>
      <c r="BW70" s="778"/>
      <c r="BX70" s="778"/>
      <c r="BY70" s="778"/>
      <c r="BZ70" s="778"/>
      <c r="CA70" s="778"/>
      <c r="CB70" s="778"/>
      <c r="CC70" s="778"/>
      <c r="CD70" s="778"/>
      <c r="CE70" s="778"/>
      <c r="CF70" s="778"/>
      <c r="CG70" s="779"/>
      <c r="CH70" s="774"/>
      <c r="CI70" s="775"/>
      <c r="CJ70" s="775"/>
      <c r="CK70" s="775"/>
      <c r="CL70" s="776"/>
      <c r="CM70" s="774"/>
      <c r="CN70" s="775"/>
      <c r="CO70" s="775"/>
      <c r="CP70" s="775"/>
      <c r="CQ70" s="776"/>
      <c r="CR70" s="774"/>
      <c r="CS70" s="775"/>
      <c r="CT70" s="775"/>
      <c r="CU70" s="775"/>
      <c r="CV70" s="776"/>
      <c r="CW70" s="774"/>
      <c r="CX70" s="775"/>
      <c r="CY70" s="775"/>
      <c r="CZ70" s="775"/>
      <c r="DA70" s="776"/>
      <c r="DB70" s="774"/>
      <c r="DC70" s="775"/>
      <c r="DD70" s="775"/>
      <c r="DE70" s="775"/>
      <c r="DF70" s="776"/>
      <c r="DG70" s="774"/>
      <c r="DH70" s="775"/>
      <c r="DI70" s="775"/>
      <c r="DJ70" s="775"/>
      <c r="DK70" s="776"/>
      <c r="DL70" s="774"/>
      <c r="DM70" s="775"/>
      <c r="DN70" s="775"/>
      <c r="DO70" s="775"/>
      <c r="DP70" s="776"/>
      <c r="DQ70" s="774"/>
      <c r="DR70" s="775"/>
      <c r="DS70" s="775"/>
      <c r="DT70" s="775"/>
      <c r="DU70" s="776"/>
      <c r="DV70" s="777"/>
      <c r="DW70" s="778"/>
      <c r="DX70" s="778"/>
      <c r="DY70" s="778"/>
      <c r="DZ70" s="780"/>
      <c r="EA70" s="48"/>
    </row>
    <row r="71" spans="1:131" ht="26.25" customHeight="1" x14ac:dyDescent="0.15">
      <c r="A71" s="52">
        <v>4</v>
      </c>
      <c r="B71" s="716" t="s">
        <v>525</v>
      </c>
      <c r="C71" s="717"/>
      <c r="D71" s="717"/>
      <c r="E71" s="717"/>
      <c r="F71" s="717"/>
      <c r="G71" s="717"/>
      <c r="H71" s="717"/>
      <c r="I71" s="717"/>
      <c r="J71" s="717"/>
      <c r="K71" s="717"/>
      <c r="L71" s="717"/>
      <c r="M71" s="717"/>
      <c r="N71" s="717"/>
      <c r="O71" s="717"/>
      <c r="P71" s="718"/>
      <c r="Q71" s="719">
        <v>20</v>
      </c>
      <c r="R71" s="720"/>
      <c r="S71" s="720"/>
      <c r="T71" s="720"/>
      <c r="U71" s="720"/>
      <c r="V71" s="720">
        <v>20</v>
      </c>
      <c r="W71" s="720"/>
      <c r="X71" s="720"/>
      <c r="Y71" s="720"/>
      <c r="Z71" s="720"/>
      <c r="AA71" s="720">
        <v>0</v>
      </c>
      <c r="AB71" s="720"/>
      <c r="AC71" s="720"/>
      <c r="AD71" s="720"/>
      <c r="AE71" s="720"/>
      <c r="AF71" s="720">
        <v>0</v>
      </c>
      <c r="AG71" s="720"/>
      <c r="AH71" s="720"/>
      <c r="AI71" s="720"/>
      <c r="AJ71" s="720"/>
      <c r="AK71" s="720">
        <v>0</v>
      </c>
      <c r="AL71" s="720"/>
      <c r="AM71" s="720"/>
      <c r="AN71" s="720"/>
      <c r="AO71" s="720"/>
      <c r="AP71" s="720">
        <v>0</v>
      </c>
      <c r="AQ71" s="720"/>
      <c r="AR71" s="720"/>
      <c r="AS71" s="720"/>
      <c r="AT71" s="720"/>
      <c r="AU71" s="720">
        <v>0</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7"/>
      <c r="BT71" s="778"/>
      <c r="BU71" s="778"/>
      <c r="BV71" s="778"/>
      <c r="BW71" s="778"/>
      <c r="BX71" s="778"/>
      <c r="BY71" s="778"/>
      <c r="BZ71" s="778"/>
      <c r="CA71" s="778"/>
      <c r="CB71" s="778"/>
      <c r="CC71" s="778"/>
      <c r="CD71" s="778"/>
      <c r="CE71" s="778"/>
      <c r="CF71" s="778"/>
      <c r="CG71" s="779"/>
      <c r="CH71" s="774"/>
      <c r="CI71" s="775"/>
      <c r="CJ71" s="775"/>
      <c r="CK71" s="775"/>
      <c r="CL71" s="776"/>
      <c r="CM71" s="774"/>
      <c r="CN71" s="775"/>
      <c r="CO71" s="775"/>
      <c r="CP71" s="775"/>
      <c r="CQ71" s="776"/>
      <c r="CR71" s="774"/>
      <c r="CS71" s="775"/>
      <c r="CT71" s="775"/>
      <c r="CU71" s="775"/>
      <c r="CV71" s="776"/>
      <c r="CW71" s="774"/>
      <c r="CX71" s="775"/>
      <c r="CY71" s="775"/>
      <c r="CZ71" s="775"/>
      <c r="DA71" s="776"/>
      <c r="DB71" s="774"/>
      <c r="DC71" s="775"/>
      <c r="DD71" s="775"/>
      <c r="DE71" s="775"/>
      <c r="DF71" s="776"/>
      <c r="DG71" s="774"/>
      <c r="DH71" s="775"/>
      <c r="DI71" s="775"/>
      <c r="DJ71" s="775"/>
      <c r="DK71" s="776"/>
      <c r="DL71" s="774"/>
      <c r="DM71" s="775"/>
      <c r="DN71" s="775"/>
      <c r="DO71" s="775"/>
      <c r="DP71" s="776"/>
      <c r="DQ71" s="774"/>
      <c r="DR71" s="775"/>
      <c r="DS71" s="775"/>
      <c r="DT71" s="775"/>
      <c r="DU71" s="776"/>
      <c r="DV71" s="777"/>
      <c r="DW71" s="778"/>
      <c r="DX71" s="778"/>
      <c r="DY71" s="778"/>
      <c r="DZ71" s="780"/>
      <c r="EA71" s="48"/>
    </row>
    <row r="72" spans="1:131" ht="26.25" customHeight="1" x14ac:dyDescent="0.15">
      <c r="A72" s="52">
        <v>5</v>
      </c>
      <c r="B72" s="716"/>
      <c r="C72" s="717"/>
      <c r="D72" s="717"/>
      <c r="E72" s="717"/>
      <c r="F72" s="717"/>
      <c r="G72" s="717"/>
      <c r="H72" s="717"/>
      <c r="I72" s="717"/>
      <c r="J72" s="717"/>
      <c r="K72" s="717"/>
      <c r="L72" s="717"/>
      <c r="M72" s="717"/>
      <c r="N72" s="717"/>
      <c r="O72" s="717"/>
      <c r="P72" s="718"/>
      <c r="Q72" s="719"/>
      <c r="R72" s="720"/>
      <c r="S72" s="720"/>
      <c r="T72" s="720"/>
      <c r="U72" s="720"/>
      <c r="V72" s="720"/>
      <c r="W72" s="720"/>
      <c r="X72" s="720"/>
      <c r="Y72" s="720"/>
      <c r="Z72" s="720"/>
      <c r="AA72" s="720"/>
      <c r="AB72" s="720"/>
      <c r="AC72" s="720"/>
      <c r="AD72" s="720"/>
      <c r="AE72" s="720"/>
      <c r="AF72" s="720"/>
      <c r="AG72" s="720"/>
      <c r="AH72" s="720"/>
      <c r="AI72" s="720"/>
      <c r="AJ72" s="720"/>
      <c r="AK72" s="720"/>
      <c r="AL72" s="720"/>
      <c r="AM72" s="720"/>
      <c r="AN72" s="720"/>
      <c r="AO72" s="720"/>
      <c r="AP72" s="720"/>
      <c r="AQ72" s="720"/>
      <c r="AR72" s="720"/>
      <c r="AS72" s="720"/>
      <c r="AT72" s="720"/>
      <c r="AU72" s="720"/>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7"/>
      <c r="BT72" s="778"/>
      <c r="BU72" s="778"/>
      <c r="BV72" s="778"/>
      <c r="BW72" s="778"/>
      <c r="BX72" s="778"/>
      <c r="BY72" s="778"/>
      <c r="BZ72" s="778"/>
      <c r="CA72" s="778"/>
      <c r="CB72" s="778"/>
      <c r="CC72" s="778"/>
      <c r="CD72" s="778"/>
      <c r="CE72" s="778"/>
      <c r="CF72" s="778"/>
      <c r="CG72" s="779"/>
      <c r="CH72" s="774"/>
      <c r="CI72" s="775"/>
      <c r="CJ72" s="775"/>
      <c r="CK72" s="775"/>
      <c r="CL72" s="776"/>
      <c r="CM72" s="774"/>
      <c r="CN72" s="775"/>
      <c r="CO72" s="775"/>
      <c r="CP72" s="775"/>
      <c r="CQ72" s="776"/>
      <c r="CR72" s="774"/>
      <c r="CS72" s="775"/>
      <c r="CT72" s="775"/>
      <c r="CU72" s="775"/>
      <c r="CV72" s="776"/>
      <c r="CW72" s="774"/>
      <c r="CX72" s="775"/>
      <c r="CY72" s="775"/>
      <c r="CZ72" s="775"/>
      <c r="DA72" s="776"/>
      <c r="DB72" s="774"/>
      <c r="DC72" s="775"/>
      <c r="DD72" s="775"/>
      <c r="DE72" s="775"/>
      <c r="DF72" s="776"/>
      <c r="DG72" s="774"/>
      <c r="DH72" s="775"/>
      <c r="DI72" s="775"/>
      <c r="DJ72" s="775"/>
      <c r="DK72" s="776"/>
      <c r="DL72" s="774"/>
      <c r="DM72" s="775"/>
      <c r="DN72" s="775"/>
      <c r="DO72" s="775"/>
      <c r="DP72" s="776"/>
      <c r="DQ72" s="774"/>
      <c r="DR72" s="775"/>
      <c r="DS72" s="775"/>
      <c r="DT72" s="775"/>
      <c r="DU72" s="776"/>
      <c r="DV72" s="777"/>
      <c r="DW72" s="778"/>
      <c r="DX72" s="778"/>
      <c r="DY72" s="778"/>
      <c r="DZ72" s="780"/>
      <c r="EA72" s="48"/>
    </row>
    <row r="73" spans="1:131" ht="26.25" customHeight="1" x14ac:dyDescent="0.15">
      <c r="A73" s="52">
        <v>6</v>
      </c>
      <c r="B73" s="716"/>
      <c r="C73" s="717"/>
      <c r="D73" s="717"/>
      <c r="E73" s="717"/>
      <c r="F73" s="717"/>
      <c r="G73" s="717"/>
      <c r="H73" s="717"/>
      <c r="I73" s="717"/>
      <c r="J73" s="717"/>
      <c r="K73" s="717"/>
      <c r="L73" s="717"/>
      <c r="M73" s="717"/>
      <c r="N73" s="717"/>
      <c r="O73" s="717"/>
      <c r="P73" s="718"/>
      <c r="Q73" s="719"/>
      <c r="R73" s="720"/>
      <c r="S73" s="720"/>
      <c r="T73" s="720"/>
      <c r="U73" s="720"/>
      <c r="V73" s="720"/>
      <c r="W73" s="720"/>
      <c r="X73" s="720"/>
      <c r="Y73" s="720"/>
      <c r="Z73" s="720"/>
      <c r="AA73" s="720"/>
      <c r="AB73" s="720"/>
      <c r="AC73" s="720"/>
      <c r="AD73" s="720"/>
      <c r="AE73" s="720"/>
      <c r="AF73" s="720"/>
      <c r="AG73" s="720"/>
      <c r="AH73" s="720"/>
      <c r="AI73" s="720"/>
      <c r="AJ73" s="720"/>
      <c r="AK73" s="720"/>
      <c r="AL73" s="720"/>
      <c r="AM73" s="720"/>
      <c r="AN73" s="720"/>
      <c r="AO73" s="720"/>
      <c r="AP73" s="720"/>
      <c r="AQ73" s="720"/>
      <c r="AR73" s="720"/>
      <c r="AS73" s="720"/>
      <c r="AT73" s="720"/>
      <c r="AU73" s="720"/>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7"/>
      <c r="BT73" s="778"/>
      <c r="BU73" s="778"/>
      <c r="BV73" s="778"/>
      <c r="BW73" s="778"/>
      <c r="BX73" s="778"/>
      <c r="BY73" s="778"/>
      <c r="BZ73" s="778"/>
      <c r="CA73" s="778"/>
      <c r="CB73" s="778"/>
      <c r="CC73" s="778"/>
      <c r="CD73" s="778"/>
      <c r="CE73" s="778"/>
      <c r="CF73" s="778"/>
      <c r="CG73" s="779"/>
      <c r="CH73" s="774"/>
      <c r="CI73" s="775"/>
      <c r="CJ73" s="775"/>
      <c r="CK73" s="775"/>
      <c r="CL73" s="776"/>
      <c r="CM73" s="774"/>
      <c r="CN73" s="775"/>
      <c r="CO73" s="775"/>
      <c r="CP73" s="775"/>
      <c r="CQ73" s="776"/>
      <c r="CR73" s="774"/>
      <c r="CS73" s="775"/>
      <c r="CT73" s="775"/>
      <c r="CU73" s="775"/>
      <c r="CV73" s="776"/>
      <c r="CW73" s="774"/>
      <c r="CX73" s="775"/>
      <c r="CY73" s="775"/>
      <c r="CZ73" s="775"/>
      <c r="DA73" s="776"/>
      <c r="DB73" s="774"/>
      <c r="DC73" s="775"/>
      <c r="DD73" s="775"/>
      <c r="DE73" s="775"/>
      <c r="DF73" s="776"/>
      <c r="DG73" s="774"/>
      <c r="DH73" s="775"/>
      <c r="DI73" s="775"/>
      <c r="DJ73" s="775"/>
      <c r="DK73" s="776"/>
      <c r="DL73" s="774"/>
      <c r="DM73" s="775"/>
      <c r="DN73" s="775"/>
      <c r="DO73" s="775"/>
      <c r="DP73" s="776"/>
      <c r="DQ73" s="774"/>
      <c r="DR73" s="775"/>
      <c r="DS73" s="775"/>
      <c r="DT73" s="775"/>
      <c r="DU73" s="776"/>
      <c r="DV73" s="777"/>
      <c r="DW73" s="778"/>
      <c r="DX73" s="778"/>
      <c r="DY73" s="778"/>
      <c r="DZ73" s="780"/>
      <c r="EA73" s="48"/>
    </row>
    <row r="74" spans="1:131" ht="26.25" customHeight="1" x14ac:dyDescent="0.15">
      <c r="A74" s="52">
        <v>7</v>
      </c>
      <c r="B74" s="716"/>
      <c r="C74" s="717"/>
      <c r="D74" s="717"/>
      <c r="E74" s="717"/>
      <c r="F74" s="717"/>
      <c r="G74" s="717"/>
      <c r="H74" s="717"/>
      <c r="I74" s="717"/>
      <c r="J74" s="717"/>
      <c r="K74" s="717"/>
      <c r="L74" s="717"/>
      <c r="M74" s="717"/>
      <c r="N74" s="717"/>
      <c r="O74" s="717"/>
      <c r="P74" s="718"/>
      <c r="Q74" s="719"/>
      <c r="R74" s="720"/>
      <c r="S74" s="720"/>
      <c r="T74" s="720"/>
      <c r="U74" s="720"/>
      <c r="V74" s="720"/>
      <c r="W74" s="720"/>
      <c r="X74" s="720"/>
      <c r="Y74" s="720"/>
      <c r="Z74" s="720"/>
      <c r="AA74" s="720"/>
      <c r="AB74" s="720"/>
      <c r="AC74" s="720"/>
      <c r="AD74" s="720"/>
      <c r="AE74" s="720"/>
      <c r="AF74" s="720"/>
      <c r="AG74" s="720"/>
      <c r="AH74" s="720"/>
      <c r="AI74" s="720"/>
      <c r="AJ74" s="720"/>
      <c r="AK74" s="720"/>
      <c r="AL74" s="720"/>
      <c r="AM74" s="720"/>
      <c r="AN74" s="720"/>
      <c r="AO74" s="720"/>
      <c r="AP74" s="720"/>
      <c r="AQ74" s="720"/>
      <c r="AR74" s="720"/>
      <c r="AS74" s="720"/>
      <c r="AT74" s="720"/>
      <c r="AU74" s="720"/>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7"/>
      <c r="BT74" s="778"/>
      <c r="BU74" s="778"/>
      <c r="BV74" s="778"/>
      <c r="BW74" s="778"/>
      <c r="BX74" s="778"/>
      <c r="BY74" s="778"/>
      <c r="BZ74" s="778"/>
      <c r="CA74" s="778"/>
      <c r="CB74" s="778"/>
      <c r="CC74" s="778"/>
      <c r="CD74" s="778"/>
      <c r="CE74" s="778"/>
      <c r="CF74" s="778"/>
      <c r="CG74" s="779"/>
      <c r="CH74" s="774"/>
      <c r="CI74" s="775"/>
      <c r="CJ74" s="775"/>
      <c r="CK74" s="775"/>
      <c r="CL74" s="776"/>
      <c r="CM74" s="774"/>
      <c r="CN74" s="775"/>
      <c r="CO74" s="775"/>
      <c r="CP74" s="775"/>
      <c r="CQ74" s="776"/>
      <c r="CR74" s="774"/>
      <c r="CS74" s="775"/>
      <c r="CT74" s="775"/>
      <c r="CU74" s="775"/>
      <c r="CV74" s="776"/>
      <c r="CW74" s="774"/>
      <c r="CX74" s="775"/>
      <c r="CY74" s="775"/>
      <c r="CZ74" s="775"/>
      <c r="DA74" s="776"/>
      <c r="DB74" s="774"/>
      <c r="DC74" s="775"/>
      <c r="DD74" s="775"/>
      <c r="DE74" s="775"/>
      <c r="DF74" s="776"/>
      <c r="DG74" s="774"/>
      <c r="DH74" s="775"/>
      <c r="DI74" s="775"/>
      <c r="DJ74" s="775"/>
      <c r="DK74" s="776"/>
      <c r="DL74" s="774"/>
      <c r="DM74" s="775"/>
      <c r="DN74" s="775"/>
      <c r="DO74" s="775"/>
      <c r="DP74" s="776"/>
      <c r="DQ74" s="774"/>
      <c r="DR74" s="775"/>
      <c r="DS74" s="775"/>
      <c r="DT74" s="775"/>
      <c r="DU74" s="776"/>
      <c r="DV74" s="777"/>
      <c r="DW74" s="778"/>
      <c r="DX74" s="778"/>
      <c r="DY74" s="778"/>
      <c r="DZ74" s="780"/>
      <c r="EA74" s="48"/>
    </row>
    <row r="75" spans="1:131" ht="26.25" customHeight="1" x14ac:dyDescent="0.15">
      <c r="A75" s="52">
        <v>8</v>
      </c>
      <c r="B75" s="716"/>
      <c r="C75" s="717"/>
      <c r="D75" s="717"/>
      <c r="E75" s="717"/>
      <c r="F75" s="717"/>
      <c r="G75" s="717"/>
      <c r="H75" s="717"/>
      <c r="I75" s="717"/>
      <c r="J75" s="717"/>
      <c r="K75" s="717"/>
      <c r="L75" s="717"/>
      <c r="M75" s="717"/>
      <c r="N75" s="717"/>
      <c r="O75" s="717"/>
      <c r="P75" s="718"/>
      <c r="Q75" s="728"/>
      <c r="R75" s="723"/>
      <c r="S75" s="723"/>
      <c r="T75" s="723"/>
      <c r="U75" s="725"/>
      <c r="V75" s="721"/>
      <c r="W75" s="723"/>
      <c r="X75" s="723"/>
      <c r="Y75" s="723"/>
      <c r="Z75" s="725"/>
      <c r="AA75" s="721"/>
      <c r="AB75" s="723"/>
      <c r="AC75" s="723"/>
      <c r="AD75" s="723"/>
      <c r="AE75" s="725"/>
      <c r="AF75" s="721"/>
      <c r="AG75" s="723"/>
      <c r="AH75" s="723"/>
      <c r="AI75" s="723"/>
      <c r="AJ75" s="725"/>
      <c r="AK75" s="721"/>
      <c r="AL75" s="723"/>
      <c r="AM75" s="723"/>
      <c r="AN75" s="723"/>
      <c r="AO75" s="725"/>
      <c r="AP75" s="721"/>
      <c r="AQ75" s="723"/>
      <c r="AR75" s="723"/>
      <c r="AS75" s="723"/>
      <c r="AT75" s="725"/>
      <c r="AU75" s="721"/>
      <c r="AV75" s="723"/>
      <c r="AW75" s="723"/>
      <c r="AX75" s="723"/>
      <c r="AY75" s="725"/>
      <c r="AZ75" s="726"/>
      <c r="BA75" s="726"/>
      <c r="BB75" s="726"/>
      <c r="BC75" s="726"/>
      <c r="BD75" s="727"/>
      <c r="BE75" s="55"/>
      <c r="BF75" s="55"/>
      <c r="BG75" s="55"/>
      <c r="BH75" s="55"/>
      <c r="BI75" s="55"/>
      <c r="BJ75" s="55"/>
      <c r="BK75" s="55"/>
      <c r="BL75" s="55"/>
      <c r="BM75" s="55"/>
      <c r="BN75" s="55"/>
      <c r="BO75" s="55"/>
      <c r="BP75" s="55"/>
      <c r="BQ75" s="52">
        <v>69</v>
      </c>
      <c r="BR75" s="73"/>
      <c r="BS75" s="777"/>
      <c r="BT75" s="778"/>
      <c r="BU75" s="778"/>
      <c r="BV75" s="778"/>
      <c r="BW75" s="778"/>
      <c r="BX75" s="778"/>
      <c r="BY75" s="778"/>
      <c r="BZ75" s="778"/>
      <c r="CA75" s="778"/>
      <c r="CB75" s="778"/>
      <c r="CC75" s="778"/>
      <c r="CD75" s="778"/>
      <c r="CE75" s="778"/>
      <c r="CF75" s="778"/>
      <c r="CG75" s="779"/>
      <c r="CH75" s="774"/>
      <c r="CI75" s="775"/>
      <c r="CJ75" s="775"/>
      <c r="CK75" s="775"/>
      <c r="CL75" s="776"/>
      <c r="CM75" s="774"/>
      <c r="CN75" s="775"/>
      <c r="CO75" s="775"/>
      <c r="CP75" s="775"/>
      <c r="CQ75" s="776"/>
      <c r="CR75" s="774"/>
      <c r="CS75" s="775"/>
      <c r="CT75" s="775"/>
      <c r="CU75" s="775"/>
      <c r="CV75" s="776"/>
      <c r="CW75" s="774"/>
      <c r="CX75" s="775"/>
      <c r="CY75" s="775"/>
      <c r="CZ75" s="775"/>
      <c r="DA75" s="776"/>
      <c r="DB75" s="774"/>
      <c r="DC75" s="775"/>
      <c r="DD75" s="775"/>
      <c r="DE75" s="775"/>
      <c r="DF75" s="776"/>
      <c r="DG75" s="774"/>
      <c r="DH75" s="775"/>
      <c r="DI75" s="775"/>
      <c r="DJ75" s="775"/>
      <c r="DK75" s="776"/>
      <c r="DL75" s="774"/>
      <c r="DM75" s="775"/>
      <c r="DN75" s="775"/>
      <c r="DO75" s="775"/>
      <c r="DP75" s="776"/>
      <c r="DQ75" s="774"/>
      <c r="DR75" s="775"/>
      <c r="DS75" s="775"/>
      <c r="DT75" s="775"/>
      <c r="DU75" s="776"/>
      <c r="DV75" s="777"/>
      <c r="DW75" s="778"/>
      <c r="DX75" s="778"/>
      <c r="DY75" s="778"/>
      <c r="DZ75" s="780"/>
      <c r="EA75" s="48"/>
    </row>
    <row r="76" spans="1:131" ht="26.25" customHeight="1" x14ac:dyDescent="0.15">
      <c r="A76" s="52">
        <v>9</v>
      </c>
      <c r="B76" s="716"/>
      <c r="C76" s="717"/>
      <c r="D76" s="717"/>
      <c r="E76" s="717"/>
      <c r="F76" s="717"/>
      <c r="G76" s="717"/>
      <c r="H76" s="717"/>
      <c r="I76" s="717"/>
      <c r="J76" s="717"/>
      <c r="K76" s="717"/>
      <c r="L76" s="717"/>
      <c r="M76" s="717"/>
      <c r="N76" s="717"/>
      <c r="O76" s="717"/>
      <c r="P76" s="718"/>
      <c r="Q76" s="728"/>
      <c r="R76" s="723"/>
      <c r="S76" s="723"/>
      <c r="T76" s="723"/>
      <c r="U76" s="725"/>
      <c r="V76" s="721"/>
      <c r="W76" s="723"/>
      <c r="X76" s="723"/>
      <c r="Y76" s="723"/>
      <c r="Z76" s="725"/>
      <c r="AA76" s="721"/>
      <c r="AB76" s="723"/>
      <c r="AC76" s="723"/>
      <c r="AD76" s="723"/>
      <c r="AE76" s="725"/>
      <c r="AF76" s="721"/>
      <c r="AG76" s="723"/>
      <c r="AH76" s="723"/>
      <c r="AI76" s="723"/>
      <c r="AJ76" s="725"/>
      <c r="AK76" s="721"/>
      <c r="AL76" s="723"/>
      <c r="AM76" s="723"/>
      <c r="AN76" s="723"/>
      <c r="AO76" s="725"/>
      <c r="AP76" s="721"/>
      <c r="AQ76" s="723"/>
      <c r="AR76" s="723"/>
      <c r="AS76" s="723"/>
      <c r="AT76" s="725"/>
      <c r="AU76" s="721"/>
      <c r="AV76" s="723"/>
      <c r="AW76" s="723"/>
      <c r="AX76" s="723"/>
      <c r="AY76" s="725"/>
      <c r="AZ76" s="726"/>
      <c r="BA76" s="726"/>
      <c r="BB76" s="726"/>
      <c r="BC76" s="726"/>
      <c r="BD76" s="727"/>
      <c r="BE76" s="55"/>
      <c r="BF76" s="55"/>
      <c r="BG76" s="55"/>
      <c r="BH76" s="55"/>
      <c r="BI76" s="55"/>
      <c r="BJ76" s="55"/>
      <c r="BK76" s="55"/>
      <c r="BL76" s="55"/>
      <c r="BM76" s="55"/>
      <c r="BN76" s="55"/>
      <c r="BO76" s="55"/>
      <c r="BP76" s="55"/>
      <c r="BQ76" s="52">
        <v>70</v>
      </c>
      <c r="BR76" s="73"/>
      <c r="BS76" s="777"/>
      <c r="BT76" s="778"/>
      <c r="BU76" s="778"/>
      <c r="BV76" s="778"/>
      <c r="BW76" s="778"/>
      <c r="BX76" s="778"/>
      <c r="BY76" s="778"/>
      <c r="BZ76" s="778"/>
      <c r="CA76" s="778"/>
      <c r="CB76" s="778"/>
      <c r="CC76" s="778"/>
      <c r="CD76" s="778"/>
      <c r="CE76" s="778"/>
      <c r="CF76" s="778"/>
      <c r="CG76" s="779"/>
      <c r="CH76" s="774"/>
      <c r="CI76" s="775"/>
      <c r="CJ76" s="775"/>
      <c r="CK76" s="775"/>
      <c r="CL76" s="776"/>
      <c r="CM76" s="774"/>
      <c r="CN76" s="775"/>
      <c r="CO76" s="775"/>
      <c r="CP76" s="775"/>
      <c r="CQ76" s="776"/>
      <c r="CR76" s="774"/>
      <c r="CS76" s="775"/>
      <c r="CT76" s="775"/>
      <c r="CU76" s="775"/>
      <c r="CV76" s="776"/>
      <c r="CW76" s="774"/>
      <c r="CX76" s="775"/>
      <c r="CY76" s="775"/>
      <c r="CZ76" s="775"/>
      <c r="DA76" s="776"/>
      <c r="DB76" s="774"/>
      <c r="DC76" s="775"/>
      <c r="DD76" s="775"/>
      <c r="DE76" s="775"/>
      <c r="DF76" s="776"/>
      <c r="DG76" s="774"/>
      <c r="DH76" s="775"/>
      <c r="DI76" s="775"/>
      <c r="DJ76" s="775"/>
      <c r="DK76" s="776"/>
      <c r="DL76" s="774"/>
      <c r="DM76" s="775"/>
      <c r="DN76" s="775"/>
      <c r="DO76" s="775"/>
      <c r="DP76" s="776"/>
      <c r="DQ76" s="774"/>
      <c r="DR76" s="775"/>
      <c r="DS76" s="775"/>
      <c r="DT76" s="775"/>
      <c r="DU76" s="776"/>
      <c r="DV76" s="777"/>
      <c r="DW76" s="778"/>
      <c r="DX76" s="778"/>
      <c r="DY76" s="778"/>
      <c r="DZ76" s="780"/>
      <c r="EA76" s="48"/>
    </row>
    <row r="77" spans="1:131" ht="26.25" customHeight="1" x14ac:dyDescent="0.15">
      <c r="A77" s="52">
        <v>10</v>
      </c>
      <c r="B77" s="716"/>
      <c r="C77" s="717"/>
      <c r="D77" s="717"/>
      <c r="E77" s="717"/>
      <c r="F77" s="717"/>
      <c r="G77" s="717"/>
      <c r="H77" s="717"/>
      <c r="I77" s="717"/>
      <c r="J77" s="717"/>
      <c r="K77" s="717"/>
      <c r="L77" s="717"/>
      <c r="M77" s="717"/>
      <c r="N77" s="717"/>
      <c r="O77" s="717"/>
      <c r="P77" s="718"/>
      <c r="Q77" s="728"/>
      <c r="R77" s="723"/>
      <c r="S77" s="723"/>
      <c r="T77" s="723"/>
      <c r="U77" s="725"/>
      <c r="V77" s="721"/>
      <c r="W77" s="723"/>
      <c r="X77" s="723"/>
      <c r="Y77" s="723"/>
      <c r="Z77" s="725"/>
      <c r="AA77" s="721"/>
      <c r="AB77" s="723"/>
      <c r="AC77" s="723"/>
      <c r="AD77" s="723"/>
      <c r="AE77" s="725"/>
      <c r="AF77" s="721"/>
      <c r="AG77" s="723"/>
      <c r="AH77" s="723"/>
      <c r="AI77" s="723"/>
      <c r="AJ77" s="725"/>
      <c r="AK77" s="721"/>
      <c r="AL77" s="723"/>
      <c r="AM77" s="723"/>
      <c r="AN77" s="723"/>
      <c r="AO77" s="725"/>
      <c r="AP77" s="721"/>
      <c r="AQ77" s="723"/>
      <c r="AR77" s="723"/>
      <c r="AS77" s="723"/>
      <c r="AT77" s="725"/>
      <c r="AU77" s="721"/>
      <c r="AV77" s="723"/>
      <c r="AW77" s="723"/>
      <c r="AX77" s="723"/>
      <c r="AY77" s="725"/>
      <c r="AZ77" s="726"/>
      <c r="BA77" s="726"/>
      <c r="BB77" s="726"/>
      <c r="BC77" s="726"/>
      <c r="BD77" s="727"/>
      <c r="BE77" s="55"/>
      <c r="BF77" s="55"/>
      <c r="BG77" s="55"/>
      <c r="BH77" s="55"/>
      <c r="BI77" s="55"/>
      <c r="BJ77" s="55"/>
      <c r="BK77" s="55"/>
      <c r="BL77" s="55"/>
      <c r="BM77" s="55"/>
      <c r="BN77" s="55"/>
      <c r="BO77" s="55"/>
      <c r="BP77" s="55"/>
      <c r="BQ77" s="52">
        <v>71</v>
      </c>
      <c r="BR77" s="73"/>
      <c r="BS77" s="777"/>
      <c r="BT77" s="778"/>
      <c r="BU77" s="778"/>
      <c r="BV77" s="778"/>
      <c r="BW77" s="778"/>
      <c r="BX77" s="778"/>
      <c r="BY77" s="778"/>
      <c r="BZ77" s="778"/>
      <c r="CA77" s="778"/>
      <c r="CB77" s="778"/>
      <c r="CC77" s="778"/>
      <c r="CD77" s="778"/>
      <c r="CE77" s="778"/>
      <c r="CF77" s="778"/>
      <c r="CG77" s="779"/>
      <c r="CH77" s="774"/>
      <c r="CI77" s="775"/>
      <c r="CJ77" s="775"/>
      <c r="CK77" s="775"/>
      <c r="CL77" s="776"/>
      <c r="CM77" s="774"/>
      <c r="CN77" s="775"/>
      <c r="CO77" s="775"/>
      <c r="CP77" s="775"/>
      <c r="CQ77" s="776"/>
      <c r="CR77" s="774"/>
      <c r="CS77" s="775"/>
      <c r="CT77" s="775"/>
      <c r="CU77" s="775"/>
      <c r="CV77" s="776"/>
      <c r="CW77" s="774"/>
      <c r="CX77" s="775"/>
      <c r="CY77" s="775"/>
      <c r="CZ77" s="775"/>
      <c r="DA77" s="776"/>
      <c r="DB77" s="774"/>
      <c r="DC77" s="775"/>
      <c r="DD77" s="775"/>
      <c r="DE77" s="775"/>
      <c r="DF77" s="776"/>
      <c r="DG77" s="774"/>
      <c r="DH77" s="775"/>
      <c r="DI77" s="775"/>
      <c r="DJ77" s="775"/>
      <c r="DK77" s="776"/>
      <c r="DL77" s="774"/>
      <c r="DM77" s="775"/>
      <c r="DN77" s="775"/>
      <c r="DO77" s="775"/>
      <c r="DP77" s="776"/>
      <c r="DQ77" s="774"/>
      <c r="DR77" s="775"/>
      <c r="DS77" s="775"/>
      <c r="DT77" s="775"/>
      <c r="DU77" s="776"/>
      <c r="DV77" s="777"/>
      <c r="DW77" s="778"/>
      <c r="DX77" s="778"/>
      <c r="DY77" s="778"/>
      <c r="DZ77" s="780"/>
      <c r="EA77" s="48"/>
    </row>
    <row r="78" spans="1:131" ht="26.25" customHeight="1" x14ac:dyDescent="0.15">
      <c r="A78" s="52">
        <v>11</v>
      </c>
      <c r="B78" s="716"/>
      <c r="C78" s="717"/>
      <c r="D78" s="717"/>
      <c r="E78" s="717"/>
      <c r="F78" s="717"/>
      <c r="G78" s="717"/>
      <c r="H78" s="717"/>
      <c r="I78" s="717"/>
      <c r="J78" s="717"/>
      <c r="K78" s="717"/>
      <c r="L78" s="717"/>
      <c r="M78" s="717"/>
      <c r="N78" s="717"/>
      <c r="O78" s="717"/>
      <c r="P78" s="718"/>
      <c r="Q78" s="719"/>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7"/>
      <c r="BT78" s="778"/>
      <c r="BU78" s="778"/>
      <c r="BV78" s="778"/>
      <c r="BW78" s="778"/>
      <c r="BX78" s="778"/>
      <c r="BY78" s="778"/>
      <c r="BZ78" s="778"/>
      <c r="CA78" s="778"/>
      <c r="CB78" s="778"/>
      <c r="CC78" s="778"/>
      <c r="CD78" s="778"/>
      <c r="CE78" s="778"/>
      <c r="CF78" s="778"/>
      <c r="CG78" s="779"/>
      <c r="CH78" s="774"/>
      <c r="CI78" s="775"/>
      <c r="CJ78" s="775"/>
      <c r="CK78" s="775"/>
      <c r="CL78" s="776"/>
      <c r="CM78" s="774"/>
      <c r="CN78" s="775"/>
      <c r="CO78" s="775"/>
      <c r="CP78" s="775"/>
      <c r="CQ78" s="776"/>
      <c r="CR78" s="774"/>
      <c r="CS78" s="775"/>
      <c r="CT78" s="775"/>
      <c r="CU78" s="775"/>
      <c r="CV78" s="776"/>
      <c r="CW78" s="774"/>
      <c r="CX78" s="775"/>
      <c r="CY78" s="775"/>
      <c r="CZ78" s="775"/>
      <c r="DA78" s="776"/>
      <c r="DB78" s="774"/>
      <c r="DC78" s="775"/>
      <c r="DD78" s="775"/>
      <c r="DE78" s="775"/>
      <c r="DF78" s="776"/>
      <c r="DG78" s="774"/>
      <c r="DH78" s="775"/>
      <c r="DI78" s="775"/>
      <c r="DJ78" s="775"/>
      <c r="DK78" s="776"/>
      <c r="DL78" s="774"/>
      <c r="DM78" s="775"/>
      <c r="DN78" s="775"/>
      <c r="DO78" s="775"/>
      <c r="DP78" s="776"/>
      <c r="DQ78" s="774"/>
      <c r="DR78" s="775"/>
      <c r="DS78" s="775"/>
      <c r="DT78" s="775"/>
      <c r="DU78" s="776"/>
      <c r="DV78" s="777"/>
      <c r="DW78" s="778"/>
      <c r="DX78" s="778"/>
      <c r="DY78" s="778"/>
      <c r="DZ78" s="780"/>
      <c r="EA78" s="48"/>
    </row>
    <row r="79" spans="1:131" ht="26.25" customHeight="1" x14ac:dyDescent="0.15">
      <c r="A79" s="52">
        <v>12</v>
      </c>
      <c r="B79" s="716"/>
      <c r="C79" s="717"/>
      <c r="D79" s="717"/>
      <c r="E79" s="717"/>
      <c r="F79" s="717"/>
      <c r="G79" s="717"/>
      <c r="H79" s="717"/>
      <c r="I79" s="717"/>
      <c r="J79" s="717"/>
      <c r="K79" s="717"/>
      <c r="L79" s="717"/>
      <c r="M79" s="717"/>
      <c r="N79" s="717"/>
      <c r="O79" s="717"/>
      <c r="P79" s="718"/>
      <c r="Q79" s="719"/>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7"/>
      <c r="BT79" s="778"/>
      <c r="BU79" s="778"/>
      <c r="BV79" s="778"/>
      <c r="BW79" s="778"/>
      <c r="BX79" s="778"/>
      <c r="BY79" s="778"/>
      <c r="BZ79" s="778"/>
      <c r="CA79" s="778"/>
      <c r="CB79" s="778"/>
      <c r="CC79" s="778"/>
      <c r="CD79" s="778"/>
      <c r="CE79" s="778"/>
      <c r="CF79" s="778"/>
      <c r="CG79" s="779"/>
      <c r="CH79" s="774"/>
      <c r="CI79" s="775"/>
      <c r="CJ79" s="775"/>
      <c r="CK79" s="775"/>
      <c r="CL79" s="776"/>
      <c r="CM79" s="774"/>
      <c r="CN79" s="775"/>
      <c r="CO79" s="775"/>
      <c r="CP79" s="775"/>
      <c r="CQ79" s="776"/>
      <c r="CR79" s="774"/>
      <c r="CS79" s="775"/>
      <c r="CT79" s="775"/>
      <c r="CU79" s="775"/>
      <c r="CV79" s="776"/>
      <c r="CW79" s="774"/>
      <c r="CX79" s="775"/>
      <c r="CY79" s="775"/>
      <c r="CZ79" s="775"/>
      <c r="DA79" s="776"/>
      <c r="DB79" s="774"/>
      <c r="DC79" s="775"/>
      <c r="DD79" s="775"/>
      <c r="DE79" s="775"/>
      <c r="DF79" s="776"/>
      <c r="DG79" s="774"/>
      <c r="DH79" s="775"/>
      <c r="DI79" s="775"/>
      <c r="DJ79" s="775"/>
      <c r="DK79" s="776"/>
      <c r="DL79" s="774"/>
      <c r="DM79" s="775"/>
      <c r="DN79" s="775"/>
      <c r="DO79" s="775"/>
      <c r="DP79" s="776"/>
      <c r="DQ79" s="774"/>
      <c r="DR79" s="775"/>
      <c r="DS79" s="775"/>
      <c r="DT79" s="775"/>
      <c r="DU79" s="776"/>
      <c r="DV79" s="777"/>
      <c r="DW79" s="778"/>
      <c r="DX79" s="778"/>
      <c r="DY79" s="778"/>
      <c r="DZ79" s="780"/>
      <c r="EA79" s="48"/>
    </row>
    <row r="80" spans="1:131" ht="26.25" customHeight="1" x14ac:dyDescent="0.15">
      <c r="A80" s="52">
        <v>13</v>
      </c>
      <c r="B80" s="716"/>
      <c r="C80" s="717"/>
      <c r="D80" s="717"/>
      <c r="E80" s="717"/>
      <c r="F80" s="717"/>
      <c r="G80" s="717"/>
      <c r="H80" s="717"/>
      <c r="I80" s="717"/>
      <c r="J80" s="717"/>
      <c r="K80" s="717"/>
      <c r="L80" s="717"/>
      <c r="M80" s="717"/>
      <c r="N80" s="717"/>
      <c r="O80" s="717"/>
      <c r="P80" s="718"/>
      <c r="Q80" s="719"/>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7"/>
      <c r="BT80" s="778"/>
      <c r="BU80" s="778"/>
      <c r="BV80" s="778"/>
      <c r="BW80" s="778"/>
      <c r="BX80" s="778"/>
      <c r="BY80" s="778"/>
      <c r="BZ80" s="778"/>
      <c r="CA80" s="778"/>
      <c r="CB80" s="778"/>
      <c r="CC80" s="778"/>
      <c r="CD80" s="778"/>
      <c r="CE80" s="778"/>
      <c r="CF80" s="778"/>
      <c r="CG80" s="779"/>
      <c r="CH80" s="774"/>
      <c r="CI80" s="775"/>
      <c r="CJ80" s="775"/>
      <c r="CK80" s="775"/>
      <c r="CL80" s="776"/>
      <c r="CM80" s="774"/>
      <c r="CN80" s="775"/>
      <c r="CO80" s="775"/>
      <c r="CP80" s="775"/>
      <c r="CQ80" s="776"/>
      <c r="CR80" s="774"/>
      <c r="CS80" s="775"/>
      <c r="CT80" s="775"/>
      <c r="CU80" s="775"/>
      <c r="CV80" s="776"/>
      <c r="CW80" s="774"/>
      <c r="CX80" s="775"/>
      <c r="CY80" s="775"/>
      <c r="CZ80" s="775"/>
      <c r="DA80" s="776"/>
      <c r="DB80" s="774"/>
      <c r="DC80" s="775"/>
      <c r="DD80" s="775"/>
      <c r="DE80" s="775"/>
      <c r="DF80" s="776"/>
      <c r="DG80" s="774"/>
      <c r="DH80" s="775"/>
      <c r="DI80" s="775"/>
      <c r="DJ80" s="775"/>
      <c r="DK80" s="776"/>
      <c r="DL80" s="774"/>
      <c r="DM80" s="775"/>
      <c r="DN80" s="775"/>
      <c r="DO80" s="775"/>
      <c r="DP80" s="776"/>
      <c r="DQ80" s="774"/>
      <c r="DR80" s="775"/>
      <c r="DS80" s="775"/>
      <c r="DT80" s="775"/>
      <c r="DU80" s="776"/>
      <c r="DV80" s="777"/>
      <c r="DW80" s="778"/>
      <c r="DX80" s="778"/>
      <c r="DY80" s="778"/>
      <c r="DZ80" s="780"/>
      <c r="EA80" s="48"/>
    </row>
    <row r="81" spans="1:131" ht="26.25" customHeight="1" x14ac:dyDescent="0.15">
      <c r="A81" s="52">
        <v>14</v>
      </c>
      <c r="B81" s="716"/>
      <c r="C81" s="717"/>
      <c r="D81" s="717"/>
      <c r="E81" s="717"/>
      <c r="F81" s="717"/>
      <c r="G81" s="717"/>
      <c r="H81" s="717"/>
      <c r="I81" s="717"/>
      <c r="J81" s="717"/>
      <c r="K81" s="717"/>
      <c r="L81" s="717"/>
      <c r="M81" s="717"/>
      <c r="N81" s="717"/>
      <c r="O81" s="717"/>
      <c r="P81" s="718"/>
      <c r="Q81" s="719"/>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7"/>
      <c r="BT81" s="778"/>
      <c r="BU81" s="778"/>
      <c r="BV81" s="778"/>
      <c r="BW81" s="778"/>
      <c r="BX81" s="778"/>
      <c r="BY81" s="778"/>
      <c r="BZ81" s="778"/>
      <c r="CA81" s="778"/>
      <c r="CB81" s="778"/>
      <c r="CC81" s="778"/>
      <c r="CD81" s="778"/>
      <c r="CE81" s="778"/>
      <c r="CF81" s="778"/>
      <c r="CG81" s="779"/>
      <c r="CH81" s="774"/>
      <c r="CI81" s="775"/>
      <c r="CJ81" s="775"/>
      <c r="CK81" s="775"/>
      <c r="CL81" s="776"/>
      <c r="CM81" s="774"/>
      <c r="CN81" s="775"/>
      <c r="CO81" s="775"/>
      <c r="CP81" s="775"/>
      <c r="CQ81" s="776"/>
      <c r="CR81" s="774"/>
      <c r="CS81" s="775"/>
      <c r="CT81" s="775"/>
      <c r="CU81" s="775"/>
      <c r="CV81" s="776"/>
      <c r="CW81" s="774"/>
      <c r="CX81" s="775"/>
      <c r="CY81" s="775"/>
      <c r="CZ81" s="775"/>
      <c r="DA81" s="776"/>
      <c r="DB81" s="774"/>
      <c r="DC81" s="775"/>
      <c r="DD81" s="775"/>
      <c r="DE81" s="775"/>
      <c r="DF81" s="776"/>
      <c r="DG81" s="774"/>
      <c r="DH81" s="775"/>
      <c r="DI81" s="775"/>
      <c r="DJ81" s="775"/>
      <c r="DK81" s="776"/>
      <c r="DL81" s="774"/>
      <c r="DM81" s="775"/>
      <c r="DN81" s="775"/>
      <c r="DO81" s="775"/>
      <c r="DP81" s="776"/>
      <c r="DQ81" s="774"/>
      <c r="DR81" s="775"/>
      <c r="DS81" s="775"/>
      <c r="DT81" s="775"/>
      <c r="DU81" s="776"/>
      <c r="DV81" s="777"/>
      <c r="DW81" s="778"/>
      <c r="DX81" s="778"/>
      <c r="DY81" s="778"/>
      <c r="DZ81" s="780"/>
      <c r="EA81" s="48"/>
    </row>
    <row r="82" spans="1:131" ht="26.25" customHeight="1" x14ac:dyDescent="0.15">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7"/>
      <c r="BT82" s="778"/>
      <c r="BU82" s="778"/>
      <c r="BV82" s="778"/>
      <c r="BW82" s="778"/>
      <c r="BX82" s="778"/>
      <c r="BY82" s="778"/>
      <c r="BZ82" s="778"/>
      <c r="CA82" s="778"/>
      <c r="CB82" s="778"/>
      <c r="CC82" s="778"/>
      <c r="CD82" s="778"/>
      <c r="CE82" s="778"/>
      <c r="CF82" s="778"/>
      <c r="CG82" s="779"/>
      <c r="CH82" s="774"/>
      <c r="CI82" s="775"/>
      <c r="CJ82" s="775"/>
      <c r="CK82" s="775"/>
      <c r="CL82" s="776"/>
      <c r="CM82" s="774"/>
      <c r="CN82" s="775"/>
      <c r="CO82" s="775"/>
      <c r="CP82" s="775"/>
      <c r="CQ82" s="776"/>
      <c r="CR82" s="774"/>
      <c r="CS82" s="775"/>
      <c r="CT82" s="775"/>
      <c r="CU82" s="775"/>
      <c r="CV82" s="776"/>
      <c r="CW82" s="774"/>
      <c r="CX82" s="775"/>
      <c r="CY82" s="775"/>
      <c r="CZ82" s="775"/>
      <c r="DA82" s="776"/>
      <c r="DB82" s="774"/>
      <c r="DC82" s="775"/>
      <c r="DD82" s="775"/>
      <c r="DE82" s="775"/>
      <c r="DF82" s="776"/>
      <c r="DG82" s="774"/>
      <c r="DH82" s="775"/>
      <c r="DI82" s="775"/>
      <c r="DJ82" s="775"/>
      <c r="DK82" s="776"/>
      <c r="DL82" s="774"/>
      <c r="DM82" s="775"/>
      <c r="DN82" s="775"/>
      <c r="DO82" s="775"/>
      <c r="DP82" s="776"/>
      <c r="DQ82" s="774"/>
      <c r="DR82" s="775"/>
      <c r="DS82" s="775"/>
      <c r="DT82" s="775"/>
      <c r="DU82" s="776"/>
      <c r="DV82" s="777"/>
      <c r="DW82" s="778"/>
      <c r="DX82" s="778"/>
      <c r="DY82" s="778"/>
      <c r="DZ82" s="780"/>
      <c r="EA82" s="48"/>
    </row>
    <row r="83" spans="1:131" ht="26.25" customHeight="1" x14ac:dyDescent="0.15">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7"/>
      <c r="BT83" s="778"/>
      <c r="BU83" s="778"/>
      <c r="BV83" s="778"/>
      <c r="BW83" s="778"/>
      <c r="BX83" s="778"/>
      <c r="BY83" s="778"/>
      <c r="BZ83" s="778"/>
      <c r="CA83" s="778"/>
      <c r="CB83" s="778"/>
      <c r="CC83" s="778"/>
      <c r="CD83" s="778"/>
      <c r="CE83" s="778"/>
      <c r="CF83" s="778"/>
      <c r="CG83" s="779"/>
      <c r="CH83" s="774"/>
      <c r="CI83" s="775"/>
      <c r="CJ83" s="775"/>
      <c r="CK83" s="775"/>
      <c r="CL83" s="776"/>
      <c r="CM83" s="774"/>
      <c r="CN83" s="775"/>
      <c r="CO83" s="775"/>
      <c r="CP83" s="775"/>
      <c r="CQ83" s="776"/>
      <c r="CR83" s="774"/>
      <c r="CS83" s="775"/>
      <c r="CT83" s="775"/>
      <c r="CU83" s="775"/>
      <c r="CV83" s="776"/>
      <c r="CW83" s="774"/>
      <c r="CX83" s="775"/>
      <c r="CY83" s="775"/>
      <c r="CZ83" s="775"/>
      <c r="DA83" s="776"/>
      <c r="DB83" s="774"/>
      <c r="DC83" s="775"/>
      <c r="DD83" s="775"/>
      <c r="DE83" s="775"/>
      <c r="DF83" s="776"/>
      <c r="DG83" s="774"/>
      <c r="DH83" s="775"/>
      <c r="DI83" s="775"/>
      <c r="DJ83" s="775"/>
      <c r="DK83" s="776"/>
      <c r="DL83" s="774"/>
      <c r="DM83" s="775"/>
      <c r="DN83" s="775"/>
      <c r="DO83" s="775"/>
      <c r="DP83" s="776"/>
      <c r="DQ83" s="774"/>
      <c r="DR83" s="775"/>
      <c r="DS83" s="775"/>
      <c r="DT83" s="775"/>
      <c r="DU83" s="776"/>
      <c r="DV83" s="777"/>
      <c r="DW83" s="778"/>
      <c r="DX83" s="778"/>
      <c r="DY83" s="778"/>
      <c r="DZ83" s="780"/>
      <c r="EA83" s="48"/>
    </row>
    <row r="84" spans="1:131" ht="26.25" customHeight="1" x14ac:dyDescent="0.15">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7"/>
      <c r="BT84" s="778"/>
      <c r="BU84" s="778"/>
      <c r="BV84" s="778"/>
      <c r="BW84" s="778"/>
      <c r="BX84" s="778"/>
      <c r="BY84" s="778"/>
      <c r="BZ84" s="778"/>
      <c r="CA84" s="778"/>
      <c r="CB84" s="778"/>
      <c r="CC84" s="778"/>
      <c r="CD84" s="778"/>
      <c r="CE84" s="778"/>
      <c r="CF84" s="778"/>
      <c r="CG84" s="779"/>
      <c r="CH84" s="774"/>
      <c r="CI84" s="775"/>
      <c r="CJ84" s="775"/>
      <c r="CK84" s="775"/>
      <c r="CL84" s="776"/>
      <c r="CM84" s="774"/>
      <c r="CN84" s="775"/>
      <c r="CO84" s="775"/>
      <c r="CP84" s="775"/>
      <c r="CQ84" s="776"/>
      <c r="CR84" s="774"/>
      <c r="CS84" s="775"/>
      <c r="CT84" s="775"/>
      <c r="CU84" s="775"/>
      <c r="CV84" s="776"/>
      <c r="CW84" s="774"/>
      <c r="CX84" s="775"/>
      <c r="CY84" s="775"/>
      <c r="CZ84" s="775"/>
      <c r="DA84" s="776"/>
      <c r="DB84" s="774"/>
      <c r="DC84" s="775"/>
      <c r="DD84" s="775"/>
      <c r="DE84" s="775"/>
      <c r="DF84" s="776"/>
      <c r="DG84" s="774"/>
      <c r="DH84" s="775"/>
      <c r="DI84" s="775"/>
      <c r="DJ84" s="775"/>
      <c r="DK84" s="776"/>
      <c r="DL84" s="774"/>
      <c r="DM84" s="775"/>
      <c r="DN84" s="775"/>
      <c r="DO84" s="775"/>
      <c r="DP84" s="776"/>
      <c r="DQ84" s="774"/>
      <c r="DR84" s="775"/>
      <c r="DS84" s="775"/>
      <c r="DT84" s="775"/>
      <c r="DU84" s="776"/>
      <c r="DV84" s="777"/>
      <c r="DW84" s="778"/>
      <c r="DX84" s="778"/>
      <c r="DY84" s="778"/>
      <c r="DZ84" s="780"/>
      <c r="EA84" s="48"/>
    </row>
    <row r="85" spans="1:131" ht="26.25" customHeight="1" x14ac:dyDescent="0.15">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7"/>
      <c r="BT85" s="778"/>
      <c r="BU85" s="778"/>
      <c r="BV85" s="778"/>
      <c r="BW85" s="778"/>
      <c r="BX85" s="778"/>
      <c r="BY85" s="778"/>
      <c r="BZ85" s="778"/>
      <c r="CA85" s="778"/>
      <c r="CB85" s="778"/>
      <c r="CC85" s="778"/>
      <c r="CD85" s="778"/>
      <c r="CE85" s="778"/>
      <c r="CF85" s="778"/>
      <c r="CG85" s="779"/>
      <c r="CH85" s="774"/>
      <c r="CI85" s="775"/>
      <c r="CJ85" s="775"/>
      <c r="CK85" s="775"/>
      <c r="CL85" s="776"/>
      <c r="CM85" s="774"/>
      <c r="CN85" s="775"/>
      <c r="CO85" s="775"/>
      <c r="CP85" s="775"/>
      <c r="CQ85" s="776"/>
      <c r="CR85" s="774"/>
      <c r="CS85" s="775"/>
      <c r="CT85" s="775"/>
      <c r="CU85" s="775"/>
      <c r="CV85" s="776"/>
      <c r="CW85" s="774"/>
      <c r="CX85" s="775"/>
      <c r="CY85" s="775"/>
      <c r="CZ85" s="775"/>
      <c r="DA85" s="776"/>
      <c r="DB85" s="774"/>
      <c r="DC85" s="775"/>
      <c r="DD85" s="775"/>
      <c r="DE85" s="775"/>
      <c r="DF85" s="776"/>
      <c r="DG85" s="774"/>
      <c r="DH85" s="775"/>
      <c r="DI85" s="775"/>
      <c r="DJ85" s="775"/>
      <c r="DK85" s="776"/>
      <c r="DL85" s="774"/>
      <c r="DM85" s="775"/>
      <c r="DN85" s="775"/>
      <c r="DO85" s="775"/>
      <c r="DP85" s="776"/>
      <c r="DQ85" s="774"/>
      <c r="DR85" s="775"/>
      <c r="DS85" s="775"/>
      <c r="DT85" s="775"/>
      <c r="DU85" s="776"/>
      <c r="DV85" s="777"/>
      <c r="DW85" s="778"/>
      <c r="DX85" s="778"/>
      <c r="DY85" s="778"/>
      <c r="DZ85" s="780"/>
      <c r="EA85" s="48"/>
    </row>
    <row r="86" spans="1:131" ht="26.25" customHeight="1" x14ac:dyDescent="0.15">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7"/>
      <c r="BT86" s="778"/>
      <c r="BU86" s="778"/>
      <c r="BV86" s="778"/>
      <c r="BW86" s="778"/>
      <c r="BX86" s="778"/>
      <c r="BY86" s="778"/>
      <c r="BZ86" s="778"/>
      <c r="CA86" s="778"/>
      <c r="CB86" s="778"/>
      <c r="CC86" s="778"/>
      <c r="CD86" s="778"/>
      <c r="CE86" s="778"/>
      <c r="CF86" s="778"/>
      <c r="CG86" s="779"/>
      <c r="CH86" s="774"/>
      <c r="CI86" s="775"/>
      <c r="CJ86" s="775"/>
      <c r="CK86" s="775"/>
      <c r="CL86" s="776"/>
      <c r="CM86" s="774"/>
      <c r="CN86" s="775"/>
      <c r="CO86" s="775"/>
      <c r="CP86" s="775"/>
      <c r="CQ86" s="776"/>
      <c r="CR86" s="774"/>
      <c r="CS86" s="775"/>
      <c r="CT86" s="775"/>
      <c r="CU86" s="775"/>
      <c r="CV86" s="776"/>
      <c r="CW86" s="774"/>
      <c r="CX86" s="775"/>
      <c r="CY86" s="775"/>
      <c r="CZ86" s="775"/>
      <c r="DA86" s="776"/>
      <c r="DB86" s="774"/>
      <c r="DC86" s="775"/>
      <c r="DD86" s="775"/>
      <c r="DE86" s="775"/>
      <c r="DF86" s="776"/>
      <c r="DG86" s="774"/>
      <c r="DH86" s="775"/>
      <c r="DI86" s="775"/>
      <c r="DJ86" s="775"/>
      <c r="DK86" s="776"/>
      <c r="DL86" s="774"/>
      <c r="DM86" s="775"/>
      <c r="DN86" s="775"/>
      <c r="DO86" s="775"/>
      <c r="DP86" s="776"/>
      <c r="DQ86" s="774"/>
      <c r="DR86" s="775"/>
      <c r="DS86" s="775"/>
      <c r="DT86" s="775"/>
      <c r="DU86" s="776"/>
      <c r="DV86" s="777"/>
      <c r="DW86" s="778"/>
      <c r="DX86" s="778"/>
      <c r="DY86" s="778"/>
      <c r="DZ86" s="780"/>
      <c r="EA86" s="48"/>
    </row>
    <row r="87" spans="1:131" ht="26.25" customHeight="1" x14ac:dyDescent="0.15">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7"/>
      <c r="BT87" s="778"/>
      <c r="BU87" s="778"/>
      <c r="BV87" s="778"/>
      <c r="BW87" s="778"/>
      <c r="BX87" s="778"/>
      <c r="BY87" s="778"/>
      <c r="BZ87" s="778"/>
      <c r="CA87" s="778"/>
      <c r="CB87" s="778"/>
      <c r="CC87" s="778"/>
      <c r="CD87" s="778"/>
      <c r="CE87" s="778"/>
      <c r="CF87" s="778"/>
      <c r="CG87" s="779"/>
      <c r="CH87" s="774"/>
      <c r="CI87" s="775"/>
      <c r="CJ87" s="775"/>
      <c r="CK87" s="775"/>
      <c r="CL87" s="776"/>
      <c r="CM87" s="774"/>
      <c r="CN87" s="775"/>
      <c r="CO87" s="775"/>
      <c r="CP87" s="775"/>
      <c r="CQ87" s="776"/>
      <c r="CR87" s="774"/>
      <c r="CS87" s="775"/>
      <c r="CT87" s="775"/>
      <c r="CU87" s="775"/>
      <c r="CV87" s="776"/>
      <c r="CW87" s="774"/>
      <c r="CX87" s="775"/>
      <c r="CY87" s="775"/>
      <c r="CZ87" s="775"/>
      <c r="DA87" s="776"/>
      <c r="DB87" s="774"/>
      <c r="DC87" s="775"/>
      <c r="DD87" s="775"/>
      <c r="DE87" s="775"/>
      <c r="DF87" s="776"/>
      <c r="DG87" s="774"/>
      <c r="DH87" s="775"/>
      <c r="DI87" s="775"/>
      <c r="DJ87" s="775"/>
      <c r="DK87" s="776"/>
      <c r="DL87" s="774"/>
      <c r="DM87" s="775"/>
      <c r="DN87" s="775"/>
      <c r="DO87" s="775"/>
      <c r="DP87" s="776"/>
      <c r="DQ87" s="774"/>
      <c r="DR87" s="775"/>
      <c r="DS87" s="775"/>
      <c r="DT87" s="775"/>
      <c r="DU87" s="776"/>
      <c r="DV87" s="777"/>
      <c r="DW87" s="778"/>
      <c r="DX87" s="778"/>
      <c r="DY87" s="778"/>
      <c r="DZ87" s="780"/>
      <c r="EA87" s="48"/>
    </row>
    <row r="88" spans="1:131" ht="26.25" customHeight="1" x14ac:dyDescent="0.15">
      <c r="A88" s="53" t="s">
        <v>248</v>
      </c>
      <c r="B88" s="733" t="s">
        <v>177</v>
      </c>
      <c r="C88" s="734"/>
      <c r="D88" s="734"/>
      <c r="E88" s="734"/>
      <c r="F88" s="734"/>
      <c r="G88" s="734"/>
      <c r="H88" s="734"/>
      <c r="I88" s="734"/>
      <c r="J88" s="734"/>
      <c r="K88" s="734"/>
      <c r="L88" s="734"/>
      <c r="M88" s="734"/>
      <c r="N88" s="734"/>
      <c r="O88" s="734"/>
      <c r="P88" s="735"/>
      <c r="Q88" s="771"/>
      <c r="R88" s="742"/>
      <c r="S88" s="742"/>
      <c r="T88" s="742"/>
      <c r="U88" s="742"/>
      <c r="V88" s="742"/>
      <c r="W88" s="742"/>
      <c r="X88" s="742"/>
      <c r="Y88" s="742"/>
      <c r="Z88" s="742"/>
      <c r="AA88" s="742"/>
      <c r="AB88" s="742"/>
      <c r="AC88" s="742"/>
      <c r="AD88" s="742"/>
      <c r="AE88" s="742"/>
      <c r="AF88" s="737">
        <v>637</v>
      </c>
      <c r="AG88" s="737"/>
      <c r="AH88" s="737"/>
      <c r="AI88" s="737"/>
      <c r="AJ88" s="737"/>
      <c r="AK88" s="742"/>
      <c r="AL88" s="742"/>
      <c r="AM88" s="742"/>
      <c r="AN88" s="742"/>
      <c r="AO88" s="742"/>
      <c r="AP88" s="737">
        <v>553</v>
      </c>
      <c r="AQ88" s="737"/>
      <c r="AR88" s="737"/>
      <c r="AS88" s="737"/>
      <c r="AT88" s="737"/>
      <c r="AU88" s="737"/>
      <c r="AV88" s="737"/>
      <c r="AW88" s="737"/>
      <c r="AX88" s="737"/>
      <c r="AY88" s="737"/>
      <c r="AZ88" s="743"/>
      <c r="BA88" s="743"/>
      <c r="BB88" s="743"/>
      <c r="BC88" s="743"/>
      <c r="BD88" s="744"/>
      <c r="BE88" s="55"/>
      <c r="BF88" s="55"/>
      <c r="BG88" s="55"/>
      <c r="BH88" s="55"/>
      <c r="BI88" s="55"/>
      <c r="BJ88" s="55"/>
      <c r="BK88" s="55"/>
      <c r="BL88" s="55"/>
      <c r="BM88" s="55"/>
      <c r="BN88" s="55"/>
      <c r="BO88" s="55"/>
      <c r="BP88" s="55"/>
      <c r="BQ88" s="52">
        <v>82</v>
      </c>
      <c r="BR88" s="73"/>
      <c r="BS88" s="777"/>
      <c r="BT88" s="778"/>
      <c r="BU88" s="778"/>
      <c r="BV88" s="778"/>
      <c r="BW88" s="778"/>
      <c r="BX88" s="778"/>
      <c r="BY88" s="778"/>
      <c r="BZ88" s="778"/>
      <c r="CA88" s="778"/>
      <c r="CB88" s="778"/>
      <c r="CC88" s="778"/>
      <c r="CD88" s="778"/>
      <c r="CE88" s="778"/>
      <c r="CF88" s="778"/>
      <c r="CG88" s="779"/>
      <c r="CH88" s="774"/>
      <c r="CI88" s="775"/>
      <c r="CJ88" s="775"/>
      <c r="CK88" s="775"/>
      <c r="CL88" s="776"/>
      <c r="CM88" s="774"/>
      <c r="CN88" s="775"/>
      <c r="CO88" s="775"/>
      <c r="CP88" s="775"/>
      <c r="CQ88" s="776"/>
      <c r="CR88" s="774"/>
      <c r="CS88" s="775"/>
      <c r="CT88" s="775"/>
      <c r="CU88" s="775"/>
      <c r="CV88" s="776"/>
      <c r="CW88" s="774"/>
      <c r="CX88" s="775"/>
      <c r="CY88" s="775"/>
      <c r="CZ88" s="775"/>
      <c r="DA88" s="776"/>
      <c r="DB88" s="774"/>
      <c r="DC88" s="775"/>
      <c r="DD88" s="775"/>
      <c r="DE88" s="775"/>
      <c r="DF88" s="776"/>
      <c r="DG88" s="774"/>
      <c r="DH88" s="775"/>
      <c r="DI88" s="775"/>
      <c r="DJ88" s="775"/>
      <c r="DK88" s="776"/>
      <c r="DL88" s="774"/>
      <c r="DM88" s="775"/>
      <c r="DN88" s="775"/>
      <c r="DO88" s="775"/>
      <c r="DP88" s="776"/>
      <c r="DQ88" s="774"/>
      <c r="DR88" s="775"/>
      <c r="DS88" s="775"/>
      <c r="DT88" s="775"/>
      <c r="DU88" s="776"/>
      <c r="DV88" s="777"/>
      <c r="DW88" s="778"/>
      <c r="DX88" s="778"/>
      <c r="DY88" s="778"/>
      <c r="DZ88" s="780"/>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7"/>
      <c r="BT89" s="778"/>
      <c r="BU89" s="778"/>
      <c r="BV89" s="778"/>
      <c r="BW89" s="778"/>
      <c r="BX89" s="778"/>
      <c r="BY89" s="778"/>
      <c r="BZ89" s="778"/>
      <c r="CA89" s="778"/>
      <c r="CB89" s="778"/>
      <c r="CC89" s="778"/>
      <c r="CD89" s="778"/>
      <c r="CE89" s="778"/>
      <c r="CF89" s="778"/>
      <c r="CG89" s="779"/>
      <c r="CH89" s="774"/>
      <c r="CI89" s="775"/>
      <c r="CJ89" s="775"/>
      <c r="CK89" s="775"/>
      <c r="CL89" s="776"/>
      <c r="CM89" s="774"/>
      <c r="CN89" s="775"/>
      <c r="CO89" s="775"/>
      <c r="CP89" s="775"/>
      <c r="CQ89" s="776"/>
      <c r="CR89" s="774"/>
      <c r="CS89" s="775"/>
      <c r="CT89" s="775"/>
      <c r="CU89" s="775"/>
      <c r="CV89" s="776"/>
      <c r="CW89" s="774"/>
      <c r="CX89" s="775"/>
      <c r="CY89" s="775"/>
      <c r="CZ89" s="775"/>
      <c r="DA89" s="776"/>
      <c r="DB89" s="774"/>
      <c r="DC89" s="775"/>
      <c r="DD89" s="775"/>
      <c r="DE89" s="775"/>
      <c r="DF89" s="776"/>
      <c r="DG89" s="774"/>
      <c r="DH89" s="775"/>
      <c r="DI89" s="775"/>
      <c r="DJ89" s="775"/>
      <c r="DK89" s="776"/>
      <c r="DL89" s="774"/>
      <c r="DM89" s="775"/>
      <c r="DN89" s="775"/>
      <c r="DO89" s="775"/>
      <c r="DP89" s="776"/>
      <c r="DQ89" s="774"/>
      <c r="DR89" s="775"/>
      <c r="DS89" s="775"/>
      <c r="DT89" s="775"/>
      <c r="DU89" s="776"/>
      <c r="DV89" s="777"/>
      <c r="DW89" s="778"/>
      <c r="DX89" s="778"/>
      <c r="DY89" s="778"/>
      <c r="DZ89" s="780"/>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7"/>
      <c r="BT90" s="778"/>
      <c r="BU90" s="778"/>
      <c r="BV90" s="778"/>
      <c r="BW90" s="778"/>
      <c r="BX90" s="778"/>
      <c r="BY90" s="778"/>
      <c r="BZ90" s="778"/>
      <c r="CA90" s="778"/>
      <c r="CB90" s="778"/>
      <c r="CC90" s="778"/>
      <c r="CD90" s="778"/>
      <c r="CE90" s="778"/>
      <c r="CF90" s="778"/>
      <c r="CG90" s="779"/>
      <c r="CH90" s="774"/>
      <c r="CI90" s="775"/>
      <c r="CJ90" s="775"/>
      <c r="CK90" s="775"/>
      <c r="CL90" s="776"/>
      <c r="CM90" s="774"/>
      <c r="CN90" s="775"/>
      <c r="CO90" s="775"/>
      <c r="CP90" s="775"/>
      <c r="CQ90" s="776"/>
      <c r="CR90" s="774"/>
      <c r="CS90" s="775"/>
      <c r="CT90" s="775"/>
      <c r="CU90" s="775"/>
      <c r="CV90" s="776"/>
      <c r="CW90" s="774"/>
      <c r="CX90" s="775"/>
      <c r="CY90" s="775"/>
      <c r="CZ90" s="775"/>
      <c r="DA90" s="776"/>
      <c r="DB90" s="774"/>
      <c r="DC90" s="775"/>
      <c r="DD90" s="775"/>
      <c r="DE90" s="775"/>
      <c r="DF90" s="776"/>
      <c r="DG90" s="774"/>
      <c r="DH90" s="775"/>
      <c r="DI90" s="775"/>
      <c r="DJ90" s="775"/>
      <c r="DK90" s="776"/>
      <c r="DL90" s="774"/>
      <c r="DM90" s="775"/>
      <c r="DN90" s="775"/>
      <c r="DO90" s="775"/>
      <c r="DP90" s="776"/>
      <c r="DQ90" s="774"/>
      <c r="DR90" s="775"/>
      <c r="DS90" s="775"/>
      <c r="DT90" s="775"/>
      <c r="DU90" s="776"/>
      <c r="DV90" s="777"/>
      <c r="DW90" s="778"/>
      <c r="DX90" s="778"/>
      <c r="DY90" s="778"/>
      <c r="DZ90" s="780"/>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7"/>
      <c r="BT91" s="778"/>
      <c r="BU91" s="778"/>
      <c r="BV91" s="778"/>
      <c r="BW91" s="778"/>
      <c r="BX91" s="778"/>
      <c r="BY91" s="778"/>
      <c r="BZ91" s="778"/>
      <c r="CA91" s="778"/>
      <c r="CB91" s="778"/>
      <c r="CC91" s="778"/>
      <c r="CD91" s="778"/>
      <c r="CE91" s="778"/>
      <c r="CF91" s="778"/>
      <c r="CG91" s="779"/>
      <c r="CH91" s="774"/>
      <c r="CI91" s="775"/>
      <c r="CJ91" s="775"/>
      <c r="CK91" s="775"/>
      <c r="CL91" s="776"/>
      <c r="CM91" s="774"/>
      <c r="CN91" s="775"/>
      <c r="CO91" s="775"/>
      <c r="CP91" s="775"/>
      <c r="CQ91" s="776"/>
      <c r="CR91" s="774"/>
      <c r="CS91" s="775"/>
      <c r="CT91" s="775"/>
      <c r="CU91" s="775"/>
      <c r="CV91" s="776"/>
      <c r="CW91" s="774"/>
      <c r="CX91" s="775"/>
      <c r="CY91" s="775"/>
      <c r="CZ91" s="775"/>
      <c r="DA91" s="776"/>
      <c r="DB91" s="774"/>
      <c r="DC91" s="775"/>
      <c r="DD91" s="775"/>
      <c r="DE91" s="775"/>
      <c r="DF91" s="776"/>
      <c r="DG91" s="774"/>
      <c r="DH91" s="775"/>
      <c r="DI91" s="775"/>
      <c r="DJ91" s="775"/>
      <c r="DK91" s="776"/>
      <c r="DL91" s="774"/>
      <c r="DM91" s="775"/>
      <c r="DN91" s="775"/>
      <c r="DO91" s="775"/>
      <c r="DP91" s="776"/>
      <c r="DQ91" s="774"/>
      <c r="DR91" s="775"/>
      <c r="DS91" s="775"/>
      <c r="DT91" s="775"/>
      <c r="DU91" s="776"/>
      <c r="DV91" s="777"/>
      <c r="DW91" s="778"/>
      <c r="DX91" s="778"/>
      <c r="DY91" s="778"/>
      <c r="DZ91" s="780"/>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7"/>
      <c r="BT92" s="778"/>
      <c r="BU92" s="778"/>
      <c r="BV92" s="778"/>
      <c r="BW92" s="778"/>
      <c r="BX92" s="778"/>
      <c r="BY92" s="778"/>
      <c r="BZ92" s="778"/>
      <c r="CA92" s="778"/>
      <c r="CB92" s="778"/>
      <c r="CC92" s="778"/>
      <c r="CD92" s="778"/>
      <c r="CE92" s="778"/>
      <c r="CF92" s="778"/>
      <c r="CG92" s="779"/>
      <c r="CH92" s="774"/>
      <c r="CI92" s="775"/>
      <c r="CJ92" s="775"/>
      <c r="CK92" s="775"/>
      <c r="CL92" s="776"/>
      <c r="CM92" s="774"/>
      <c r="CN92" s="775"/>
      <c r="CO92" s="775"/>
      <c r="CP92" s="775"/>
      <c r="CQ92" s="776"/>
      <c r="CR92" s="774"/>
      <c r="CS92" s="775"/>
      <c r="CT92" s="775"/>
      <c r="CU92" s="775"/>
      <c r="CV92" s="776"/>
      <c r="CW92" s="774"/>
      <c r="CX92" s="775"/>
      <c r="CY92" s="775"/>
      <c r="CZ92" s="775"/>
      <c r="DA92" s="776"/>
      <c r="DB92" s="774"/>
      <c r="DC92" s="775"/>
      <c r="DD92" s="775"/>
      <c r="DE92" s="775"/>
      <c r="DF92" s="776"/>
      <c r="DG92" s="774"/>
      <c r="DH92" s="775"/>
      <c r="DI92" s="775"/>
      <c r="DJ92" s="775"/>
      <c r="DK92" s="776"/>
      <c r="DL92" s="774"/>
      <c r="DM92" s="775"/>
      <c r="DN92" s="775"/>
      <c r="DO92" s="775"/>
      <c r="DP92" s="776"/>
      <c r="DQ92" s="774"/>
      <c r="DR92" s="775"/>
      <c r="DS92" s="775"/>
      <c r="DT92" s="775"/>
      <c r="DU92" s="776"/>
      <c r="DV92" s="777"/>
      <c r="DW92" s="778"/>
      <c r="DX92" s="778"/>
      <c r="DY92" s="778"/>
      <c r="DZ92" s="780"/>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7"/>
      <c r="BT93" s="778"/>
      <c r="BU93" s="778"/>
      <c r="BV93" s="778"/>
      <c r="BW93" s="778"/>
      <c r="BX93" s="778"/>
      <c r="BY93" s="778"/>
      <c r="BZ93" s="778"/>
      <c r="CA93" s="778"/>
      <c r="CB93" s="778"/>
      <c r="CC93" s="778"/>
      <c r="CD93" s="778"/>
      <c r="CE93" s="778"/>
      <c r="CF93" s="778"/>
      <c r="CG93" s="779"/>
      <c r="CH93" s="774"/>
      <c r="CI93" s="775"/>
      <c r="CJ93" s="775"/>
      <c r="CK93" s="775"/>
      <c r="CL93" s="776"/>
      <c r="CM93" s="774"/>
      <c r="CN93" s="775"/>
      <c r="CO93" s="775"/>
      <c r="CP93" s="775"/>
      <c r="CQ93" s="776"/>
      <c r="CR93" s="774"/>
      <c r="CS93" s="775"/>
      <c r="CT93" s="775"/>
      <c r="CU93" s="775"/>
      <c r="CV93" s="776"/>
      <c r="CW93" s="774"/>
      <c r="CX93" s="775"/>
      <c r="CY93" s="775"/>
      <c r="CZ93" s="775"/>
      <c r="DA93" s="776"/>
      <c r="DB93" s="774"/>
      <c r="DC93" s="775"/>
      <c r="DD93" s="775"/>
      <c r="DE93" s="775"/>
      <c r="DF93" s="776"/>
      <c r="DG93" s="774"/>
      <c r="DH93" s="775"/>
      <c r="DI93" s="775"/>
      <c r="DJ93" s="775"/>
      <c r="DK93" s="776"/>
      <c r="DL93" s="774"/>
      <c r="DM93" s="775"/>
      <c r="DN93" s="775"/>
      <c r="DO93" s="775"/>
      <c r="DP93" s="776"/>
      <c r="DQ93" s="774"/>
      <c r="DR93" s="775"/>
      <c r="DS93" s="775"/>
      <c r="DT93" s="775"/>
      <c r="DU93" s="776"/>
      <c r="DV93" s="777"/>
      <c r="DW93" s="778"/>
      <c r="DX93" s="778"/>
      <c r="DY93" s="778"/>
      <c r="DZ93" s="780"/>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7"/>
      <c r="BT94" s="778"/>
      <c r="BU94" s="778"/>
      <c r="BV94" s="778"/>
      <c r="BW94" s="778"/>
      <c r="BX94" s="778"/>
      <c r="BY94" s="778"/>
      <c r="BZ94" s="778"/>
      <c r="CA94" s="778"/>
      <c r="CB94" s="778"/>
      <c r="CC94" s="778"/>
      <c r="CD94" s="778"/>
      <c r="CE94" s="778"/>
      <c r="CF94" s="778"/>
      <c r="CG94" s="779"/>
      <c r="CH94" s="774"/>
      <c r="CI94" s="775"/>
      <c r="CJ94" s="775"/>
      <c r="CK94" s="775"/>
      <c r="CL94" s="776"/>
      <c r="CM94" s="774"/>
      <c r="CN94" s="775"/>
      <c r="CO94" s="775"/>
      <c r="CP94" s="775"/>
      <c r="CQ94" s="776"/>
      <c r="CR94" s="774"/>
      <c r="CS94" s="775"/>
      <c r="CT94" s="775"/>
      <c r="CU94" s="775"/>
      <c r="CV94" s="776"/>
      <c r="CW94" s="774"/>
      <c r="CX94" s="775"/>
      <c r="CY94" s="775"/>
      <c r="CZ94" s="775"/>
      <c r="DA94" s="776"/>
      <c r="DB94" s="774"/>
      <c r="DC94" s="775"/>
      <c r="DD94" s="775"/>
      <c r="DE94" s="775"/>
      <c r="DF94" s="776"/>
      <c r="DG94" s="774"/>
      <c r="DH94" s="775"/>
      <c r="DI94" s="775"/>
      <c r="DJ94" s="775"/>
      <c r="DK94" s="776"/>
      <c r="DL94" s="774"/>
      <c r="DM94" s="775"/>
      <c r="DN94" s="775"/>
      <c r="DO94" s="775"/>
      <c r="DP94" s="776"/>
      <c r="DQ94" s="774"/>
      <c r="DR94" s="775"/>
      <c r="DS94" s="775"/>
      <c r="DT94" s="775"/>
      <c r="DU94" s="776"/>
      <c r="DV94" s="777"/>
      <c r="DW94" s="778"/>
      <c r="DX94" s="778"/>
      <c r="DY94" s="778"/>
      <c r="DZ94" s="780"/>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7"/>
      <c r="BT95" s="778"/>
      <c r="BU95" s="778"/>
      <c r="BV95" s="778"/>
      <c r="BW95" s="778"/>
      <c r="BX95" s="778"/>
      <c r="BY95" s="778"/>
      <c r="BZ95" s="778"/>
      <c r="CA95" s="778"/>
      <c r="CB95" s="778"/>
      <c r="CC95" s="778"/>
      <c r="CD95" s="778"/>
      <c r="CE95" s="778"/>
      <c r="CF95" s="778"/>
      <c r="CG95" s="779"/>
      <c r="CH95" s="774"/>
      <c r="CI95" s="775"/>
      <c r="CJ95" s="775"/>
      <c r="CK95" s="775"/>
      <c r="CL95" s="776"/>
      <c r="CM95" s="774"/>
      <c r="CN95" s="775"/>
      <c r="CO95" s="775"/>
      <c r="CP95" s="775"/>
      <c r="CQ95" s="776"/>
      <c r="CR95" s="774"/>
      <c r="CS95" s="775"/>
      <c r="CT95" s="775"/>
      <c r="CU95" s="775"/>
      <c r="CV95" s="776"/>
      <c r="CW95" s="774"/>
      <c r="CX95" s="775"/>
      <c r="CY95" s="775"/>
      <c r="CZ95" s="775"/>
      <c r="DA95" s="776"/>
      <c r="DB95" s="774"/>
      <c r="DC95" s="775"/>
      <c r="DD95" s="775"/>
      <c r="DE95" s="775"/>
      <c r="DF95" s="776"/>
      <c r="DG95" s="774"/>
      <c r="DH95" s="775"/>
      <c r="DI95" s="775"/>
      <c r="DJ95" s="775"/>
      <c r="DK95" s="776"/>
      <c r="DL95" s="774"/>
      <c r="DM95" s="775"/>
      <c r="DN95" s="775"/>
      <c r="DO95" s="775"/>
      <c r="DP95" s="776"/>
      <c r="DQ95" s="774"/>
      <c r="DR95" s="775"/>
      <c r="DS95" s="775"/>
      <c r="DT95" s="775"/>
      <c r="DU95" s="776"/>
      <c r="DV95" s="777"/>
      <c r="DW95" s="778"/>
      <c r="DX95" s="778"/>
      <c r="DY95" s="778"/>
      <c r="DZ95" s="780"/>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7"/>
      <c r="BT96" s="778"/>
      <c r="BU96" s="778"/>
      <c r="BV96" s="778"/>
      <c r="BW96" s="778"/>
      <c r="BX96" s="778"/>
      <c r="BY96" s="778"/>
      <c r="BZ96" s="778"/>
      <c r="CA96" s="778"/>
      <c r="CB96" s="778"/>
      <c r="CC96" s="778"/>
      <c r="CD96" s="778"/>
      <c r="CE96" s="778"/>
      <c r="CF96" s="778"/>
      <c r="CG96" s="779"/>
      <c r="CH96" s="774"/>
      <c r="CI96" s="775"/>
      <c r="CJ96" s="775"/>
      <c r="CK96" s="775"/>
      <c r="CL96" s="776"/>
      <c r="CM96" s="774"/>
      <c r="CN96" s="775"/>
      <c r="CO96" s="775"/>
      <c r="CP96" s="775"/>
      <c r="CQ96" s="776"/>
      <c r="CR96" s="774"/>
      <c r="CS96" s="775"/>
      <c r="CT96" s="775"/>
      <c r="CU96" s="775"/>
      <c r="CV96" s="776"/>
      <c r="CW96" s="774"/>
      <c r="CX96" s="775"/>
      <c r="CY96" s="775"/>
      <c r="CZ96" s="775"/>
      <c r="DA96" s="776"/>
      <c r="DB96" s="774"/>
      <c r="DC96" s="775"/>
      <c r="DD96" s="775"/>
      <c r="DE96" s="775"/>
      <c r="DF96" s="776"/>
      <c r="DG96" s="774"/>
      <c r="DH96" s="775"/>
      <c r="DI96" s="775"/>
      <c r="DJ96" s="775"/>
      <c r="DK96" s="776"/>
      <c r="DL96" s="774"/>
      <c r="DM96" s="775"/>
      <c r="DN96" s="775"/>
      <c r="DO96" s="775"/>
      <c r="DP96" s="776"/>
      <c r="DQ96" s="774"/>
      <c r="DR96" s="775"/>
      <c r="DS96" s="775"/>
      <c r="DT96" s="775"/>
      <c r="DU96" s="776"/>
      <c r="DV96" s="777"/>
      <c r="DW96" s="778"/>
      <c r="DX96" s="778"/>
      <c r="DY96" s="778"/>
      <c r="DZ96" s="780"/>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7"/>
      <c r="BT97" s="778"/>
      <c r="BU97" s="778"/>
      <c r="BV97" s="778"/>
      <c r="BW97" s="778"/>
      <c r="BX97" s="778"/>
      <c r="BY97" s="778"/>
      <c r="BZ97" s="778"/>
      <c r="CA97" s="778"/>
      <c r="CB97" s="778"/>
      <c r="CC97" s="778"/>
      <c r="CD97" s="778"/>
      <c r="CE97" s="778"/>
      <c r="CF97" s="778"/>
      <c r="CG97" s="779"/>
      <c r="CH97" s="774"/>
      <c r="CI97" s="775"/>
      <c r="CJ97" s="775"/>
      <c r="CK97" s="775"/>
      <c r="CL97" s="776"/>
      <c r="CM97" s="774"/>
      <c r="CN97" s="775"/>
      <c r="CO97" s="775"/>
      <c r="CP97" s="775"/>
      <c r="CQ97" s="776"/>
      <c r="CR97" s="774"/>
      <c r="CS97" s="775"/>
      <c r="CT97" s="775"/>
      <c r="CU97" s="775"/>
      <c r="CV97" s="776"/>
      <c r="CW97" s="774"/>
      <c r="CX97" s="775"/>
      <c r="CY97" s="775"/>
      <c r="CZ97" s="775"/>
      <c r="DA97" s="776"/>
      <c r="DB97" s="774"/>
      <c r="DC97" s="775"/>
      <c r="DD97" s="775"/>
      <c r="DE97" s="775"/>
      <c r="DF97" s="776"/>
      <c r="DG97" s="774"/>
      <c r="DH97" s="775"/>
      <c r="DI97" s="775"/>
      <c r="DJ97" s="775"/>
      <c r="DK97" s="776"/>
      <c r="DL97" s="774"/>
      <c r="DM97" s="775"/>
      <c r="DN97" s="775"/>
      <c r="DO97" s="775"/>
      <c r="DP97" s="776"/>
      <c r="DQ97" s="774"/>
      <c r="DR97" s="775"/>
      <c r="DS97" s="775"/>
      <c r="DT97" s="775"/>
      <c r="DU97" s="776"/>
      <c r="DV97" s="777"/>
      <c r="DW97" s="778"/>
      <c r="DX97" s="778"/>
      <c r="DY97" s="778"/>
      <c r="DZ97" s="780"/>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7"/>
      <c r="BT98" s="778"/>
      <c r="BU98" s="778"/>
      <c r="BV98" s="778"/>
      <c r="BW98" s="778"/>
      <c r="BX98" s="778"/>
      <c r="BY98" s="778"/>
      <c r="BZ98" s="778"/>
      <c r="CA98" s="778"/>
      <c r="CB98" s="778"/>
      <c r="CC98" s="778"/>
      <c r="CD98" s="778"/>
      <c r="CE98" s="778"/>
      <c r="CF98" s="778"/>
      <c r="CG98" s="779"/>
      <c r="CH98" s="774"/>
      <c r="CI98" s="775"/>
      <c r="CJ98" s="775"/>
      <c r="CK98" s="775"/>
      <c r="CL98" s="776"/>
      <c r="CM98" s="774"/>
      <c r="CN98" s="775"/>
      <c r="CO98" s="775"/>
      <c r="CP98" s="775"/>
      <c r="CQ98" s="776"/>
      <c r="CR98" s="774"/>
      <c r="CS98" s="775"/>
      <c r="CT98" s="775"/>
      <c r="CU98" s="775"/>
      <c r="CV98" s="776"/>
      <c r="CW98" s="774"/>
      <c r="CX98" s="775"/>
      <c r="CY98" s="775"/>
      <c r="CZ98" s="775"/>
      <c r="DA98" s="776"/>
      <c r="DB98" s="774"/>
      <c r="DC98" s="775"/>
      <c r="DD98" s="775"/>
      <c r="DE98" s="775"/>
      <c r="DF98" s="776"/>
      <c r="DG98" s="774"/>
      <c r="DH98" s="775"/>
      <c r="DI98" s="775"/>
      <c r="DJ98" s="775"/>
      <c r="DK98" s="776"/>
      <c r="DL98" s="774"/>
      <c r="DM98" s="775"/>
      <c r="DN98" s="775"/>
      <c r="DO98" s="775"/>
      <c r="DP98" s="776"/>
      <c r="DQ98" s="774"/>
      <c r="DR98" s="775"/>
      <c r="DS98" s="775"/>
      <c r="DT98" s="775"/>
      <c r="DU98" s="776"/>
      <c r="DV98" s="777"/>
      <c r="DW98" s="778"/>
      <c r="DX98" s="778"/>
      <c r="DY98" s="778"/>
      <c r="DZ98" s="780"/>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7"/>
      <c r="BT99" s="778"/>
      <c r="BU99" s="778"/>
      <c r="BV99" s="778"/>
      <c r="BW99" s="778"/>
      <c r="BX99" s="778"/>
      <c r="BY99" s="778"/>
      <c r="BZ99" s="778"/>
      <c r="CA99" s="778"/>
      <c r="CB99" s="778"/>
      <c r="CC99" s="778"/>
      <c r="CD99" s="778"/>
      <c r="CE99" s="778"/>
      <c r="CF99" s="778"/>
      <c r="CG99" s="779"/>
      <c r="CH99" s="774"/>
      <c r="CI99" s="775"/>
      <c r="CJ99" s="775"/>
      <c r="CK99" s="775"/>
      <c r="CL99" s="776"/>
      <c r="CM99" s="774"/>
      <c r="CN99" s="775"/>
      <c r="CO99" s="775"/>
      <c r="CP99" s="775"/>
      <c r="CQ99" s="776"/>
      <c r="CR99" s="774"/>
      <c r="CS99" s="775"/>
      <c r="CT99" s="775"/>
      <c r="CU99" s="775"/>
      <c r="CV99" s="776"/>
      <c r="CW99" s="774"/>
      <c r="CX99" s="775"/>
      <c r="CY99" s="775"/>
      <c r="CZ99" s="775"/>
      <c r="DA99" s="776"/>
      <c r="DB99" s="774"/>
      <c r="DC99" s="775"/>
      <c r="DD99" s="775"/>
      <c r="DE99" s="775"/>
      <c r="DF99" s="776"/>
      <c r="DG99" s="774"/>
      <c r="DH99" s="775"/>
      <c r="DI99" s="775"/>
      <c r="DJ99" s="775"/>
      <c r="DK99" s="776"/>
      <c r="DL99" s="774"/>
      <c r="DM99" s="775"/>
      <c r="DN99" s="775"/>
      <c r="DO99" s="775"/>
      <c r="DP99" s="776"/>
      <c r="DQ99" s="774"/>
      <c r="DR99" s="775"/>
      <c r="DS99" s="775"/>
      <c r="DT99" s="775"/>
      <c r="DU99" s="776"/>
      <c r="DV99" s="777"/>
      <c r="DW99" s="778"/>
      <c r="DX99" s="778"/>
      <c r="DY99" s="778"/>
      <c r="DZ99" s="780"/>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7"/>
      <c r="BT100" s="778"/>
      <c r="BU100" s="778"/>
      <c r="BV100" s="778"/>
      <c r="BW100" s="778"/>
      <c r="BX100" s="778"/>
      <c r="BY100" s="778"/>
      <c r="BZ100" s="778"/>
      <c r="CA100" s="778"/>
      <c r="CB100" s="778"/>
      <c r="CC100" s="778"/>
      <c r="CD100" s="778"/>
      <c r="CE100" s="778"/>
      <c r="CF100" s="778"/>
      <c r="CG100" s="779"/>
      <c r="CH100" s="774"/>
      <c r="CI100" s="775"/>
      <c r="CJ100" s="775"/>
      <c r="CK100" s="775"/>
      <c r="CL100" s="776"/>
      <c r="CM100" s="774"/>
      <c r="CN100" s="775"/>
      <c r="CO100" s="775"/>
      <c r="CP100" s="775"/>
      <c r="CQ100" s="776"/>
      <c r="CR100" s="774"/>
      <c r="CS100" s="775"/>
      <c r="CT100" s="775"/>
      <c r="CU100" s="775"/>
      <c r="CV100" s="776"/>
      <c r="CW100" s="774"/>
      <c r="CX100" s="775"/>
      <c r="CY100" s="775"/>
      <c r="CZ100" s="775"/>
      <c r="DA100" s="776"/>
      <c r="DB100" s="774"/>
      <c r="DC100" s="775"/>
      <c r="DD100" s="775"/>
      <c r="DE100" s="775"/>
      <c r="DF100" s="776"/>
      <c r="DG100" s="774"/>
      <c r="DH100" s="775"/>
      <c r="DI100" s="775"/>
      <c r="DJ100" s="775"/>
      <c r="DK100" s="776"/>
      <c r="DL100" s="774"/>
      <c r="DM100" s="775"/>
      <c r="DN100" s="775"/>
      <c r="DO100" s="775"/>
      <c r="DP100" s="776"/>
      <c r="DQ100" s="774"/>
      <c r="DR100" s="775"/>
      <c r="DS100" s="775"/>
      <c r="DT100" s="775"/>
      <c r="DU100" s="776"/>
      <c r="DV100" s="777"/>
      <c r="DW100" s="778"/>
      <c r="DX100" s="778"/>
      <c r="DY100" s="778"/>
      <c r="DZ100" s="780"/>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7"/>
      <c r="BT101" s="778"/>
      <c r="BU101" s="778"/>
      <c r="BV101" s="778"/>
      <c r="BW101" s="778"/>
      <c r="BX101" s="778"/>
      <c r="BY101" s="778"/>
      <c r="BZ101" s="778"/>
      <c r="CA101" s="778"/>
      <c r="CB101" s="778"/>
      <c r="CC101" s="778"/>
      <c r="CD101" s="778"/>
      <c r="CE101" s="778"/>
      <c r="CF101" s="778"/>
      <c r="CG101" s="779"/>
      <c r="CH101" s="774"/>
      <c r="CI101" s="775"/>
      <c r="CJ101" s="775"/>
      <c r="CK101" s="775"/>
      <c r="CL101" s="776"/>
      <c r="CM101" s="774"/>
      <c r="CN101" s="775"/>
      <c r="CO101" s="775"/>
      <c r="CP101" s="775"/>
      <c r="CQ101" s="776"/>
      <c r="CR101" s="774"/>
      <c r="CS101" s="775"/>
      <c r="CT101" s="775"/>
      <c r="CU101" s="775"/>
      <c r="CV101" s="776"/>
      <c r="CW101" s="774"/>
      <c r="CX101" s="775"/>
      <c r="CY101" s="775"/>
      <c r="CZ101" s="775"/>
      <c r="DA101" s="776"/>
      <c r="DB101" s="774"/>
      <c r="DC101" s="775"/>
      <c r="DD101" s="775"/>
      <c r="DE101" s="775"/>
      <c r="DF101" s="776"/>
      <c r="DG101" s="774"/>
      <c r="DH101" s="775"/>
      <c r="DI101" s="775"/>
      <c r="DJ101" s="775"/>
      <c r="DK101" s="776"/>
      <c r="DL101" s="774"/>
      <c r="DM101" s="775"/>
      <c r="DN101" s="775"/>
      <c r="DO101" s="775"/>
      <c r="DP101" s="776"/>
      <c r="DQ101" s="774"/>
      <c r="DR101" s="775"/>
      <c r="DS101" s="775"/>
      <c r="DT101" s="775"/>
      <c r="DU101" s="776"/>
      <c r="DV101" s="777"/>
      <c r="DW101" s="778"/>
      <c r="DX101" s="778"/>
      <c r="DY101" s="778"/>
      <c r="DZ101" s="780"/>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733" t="s">
        <v>445</v>
      </c>
      <c r="BS102" s="734"/>
      <c r="BT102" s="734"/>
      <c r="BU102" s="734"/>
      <c r="BV102" s="734"/>
      <c r="BW102" s="734"/>
      <c r="BX102" s="734"/>
      <c r="BY102" s="734"/>
      <c r="BZ102" s="734"/>
      <c r="CA102" s="734"/>
      <c r="CB102" s="734"/>
      <c r="CC102" s="734"/>
      <c r="CD102" s="734"/>
      <c r="CE102" s="734"/>
      <c r="CF102" s="734"/>
      <c r="CG102" s="735"/>
      <c r="CH102" s="788"/>
      <c r="CI102" s="789"/>
      <c r="CJ102" s="789"/>
      <c r="CK102" s="789"/>
      <c r="CL102" s="790"/>
      <c r="CM102" s="788"/>
      <c r="CN102" s="789"/>
      <c r="CO102" s="789"/>
      <c r="CP102" s="789"/>
      <c r="CQ102" s="790"/>
      <c r="CR102" s="791">
        <v>10</v>
      </c>
      <c r="CS102" s="746"/>
      <c r="CT102" s="746"/>
      <c r="CU102" s="746"/>
      <c r="CV102" s="792"/>
      <c r="CW102" s="791"/>
      <c r="CX102" s="746"/>
      <c r="CY102" s="746"/>
      <c r="CZ102" s="746"/>
      <c r="DA102" s="792"/>
      <c r="DB102" s="791"/>
      <c r="DC102" s="746"/>
      <c r="DD102" s="746"/>
      <c r="DE102" s="746"/>
      <c r="DF102" s="792"/>
      <c r="DG102" s="791"/>
      <c r="DH102" s="746"/>
      <c r="DI102" s="746"/>
      <c r="DJ102" s="746"/>
      <c r="DK102" s="792"/>
      <c r="DL102" s="791"/>
      <c r="DM102" s="746"/>
      <c r="DN102" s="746"/>
      <c r="DO102" s="746"/>
      <c r="DP102" s="792"/>
      <c r="DQ102" s="791"/>
      <c r="DR102" s="746"/>
      <c r="DS102" s="746"/>
      <c r="DT102" s="746"/>
      <c r="DU102" s="792"/>
      <c r="DV102" s="733"/>
      <c r="DW102" s="734"/>
      <c r="DX102" s="734"/>
      <c r="DY102" s="734"/>
      <c r="DZ102" s="79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464</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465</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466</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96" t="s">
        <v>467</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196</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15">
      <c r="A109" s="799" t="s">
        <v>468</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469</v>
      </c>
      <c r="AB109" s="800"/>
      <c r="AC109" s="800"/>
      <c r="AD109" s="800"/>
      <c r="AE109" s="801"/>
      <c r="AF109" s="802" t="s">
        <v>471</v>
      </c>
      <c r="AG109" s="800"/>
      <c r="AH109" s="800"/>
      <c r="AI109" s="800"/>
      <c r="AJ109" s="801"/>
      <c r="AK109" s="802" t="s">
        <v>184</v>
      </c>
      <c r="AL109" s="800"/>
      <c r="AM109" s="800"/>
      <c r="AN109" s="800"/>
      <c r="AO109" s="801"/>
      <c r="AP109" s="802" t="s">
        <v>472</v>
      </c>
      <c r="AQ109" s="800"/>
      <c r="AR109" s="800"/>
      <c r="AS109" s="800"/>
      <c r="AT109" s="803"/>
      <c r="AU109" s="799" t="s">
        <v>468</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469</v>
      </c>
      <c r="BR109" s="800"/>
      <c r="BS109" s="800"/>
      <c r="BT109" s="800"/>
      <c r="BU109" s="801"/>
      <c r="BV109" s="802" t="s">
        <v>471</v>
      </c>
      <c r="BW109" s="800"/>
      <c r="BX109" s="800"/>
      <c r="BY109" s="800"/>
      <c r="BZ109" s="801"/>
      <c r="CA109" s="802" t="s">
        <v>184</v>
      </c>
      <c r="CB109" s="800"/>
      <c r="CC109" s="800"/>
      <c r="CD109" s="800"/>
      <c r="CE109" s="801"/>
      <c r="CF109" s="804" t="s">
        <v>472</v>
      </c>
      <c r="CG109" s="804"/>
      <c r="CH109" s="804"/>
      <c r="CI109" s="804"/>
      <c r="CJ109" s="804"/>
      <c r="CK109" s="802" t="s">
        <v>95</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469</v>
      </c>
      <c r="DH109" s="800"/>
      <c r="DI109" s="800"/>
      <c r="DJ109" s="800"/>
      <c r="DK109" s="801"/>
      <c r="DL109" s="802" t="s">
        <v>471</v>
      </c>
      <c r="DM109" s="800"/>
      <c r="DN109" s="800"/>
      <c r="DO109" s="800"/>
      <c r="DP109" s="801"/>
      <c r="DQ109" s="802" t="s">
        <v>184</v>
      </c>
      <c r="DR109" s="800"/>
      <c r="DS109" s="800"/>
      <c r="DT109" s="800"/>
      <c r="DU109" s="801"/>
      <c r="DV109" s="802" t="s">
        <v>472</v>
      </c>
      <c r="DW109" s="800"/>
      <c r="DX109" s="800"/>
      <c r="DY109" s="800"/>
      <c r="DZ109" s="803"/>
    </row>
    <row r="110" spans="1:131" s="48" customFormat="1" ht="26.25" customHeight="1" x14ac:dyDescent="0.15">
      <c r="A110" s="805" t="s">
        <v>331</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390115</v>
      </c>
      <c r="AB110" s="809"/>
      <c r="AC110" s="809"/>
      <c r="AD110" s="809"/>
      <c r="AE110" s="810"/>
      <c r="AF110" s="811">
        <v>411175</v>
      </c>
      <c r="AG110" s="809"/>
      <c r="AH110" s="809"/>
      <c r="AI110" s="809"/>
      <c r="AJ110" s="810"/>
      <c r="AK110" s="811">
        <v>464236</v>
      </c>
      <c r="AL110" s="809"/>
      <c r="AM110" s="809"/>
      <c r="AN110" s="809"/>
      <c r="AO110" s="810"/>
      <c r="AP110" s="812">
        <v>20.5</v>
      </c>
      <c r="AQ110" s="813"/>
      <c r="AR110" s="813"/>
      <c r="AS110" s="813"/>
      <c r="AT110" s="814"/>
      <c r="AU110" s="870" t="s">
        <v>108</v>
      </c>
      <c r="AV110" s="871"/>
      <c r="AW110" s="871"/>
      <c r="AX110" s="871"/>
      <c r="AY110" s="871"/>
      <c r="AZ110" s="815" t="s">
        <v>473</v>
      </c>
      <c r="BA110" s="806"/>
      <c r="BB110" s="806"/>
      <c r="BC110" s="806"/>
      <c r="BD110" s="806"/>
      <c r="BE110" s="806"/>
      <c r="BF110" s="806"/>
      <c r="BG110" s="806"/>
      <c r="BH110" s="806"/>
      <c r="BI110" s="806"/>
      <c r="BJ110" s="806"/>
      <c r="BK110" s="806"/>
      <c r="BL110" s="806"/>
      <c r="BM110" s="806"/>
      <c r="BN110" s="806"/>
      <c r="BO110" s="806"/>
      <c r="BP110" s="807"/>
      <c r="BQ110" s="816">
        <v>3630873</v>
      </c>
      <c r="BR110" s="817"/>
      <c r="BS110" s="817"/>
      <c r="BT110" s="817"/>
      <c r="BU110" s="817"/>
      <c r="BV110" s="817">
        <v>3705964</v>
      </c>
      <c r="BW110" s="817"/>
      <c r="BX110" s="817"/>
      <c r="BY110" s="817"/>
      <c r="BZ110" s="817"/>
      <c r="CA110" s="817">
        <v>4363946</v>
      </c>
      <c r="CB110" s="817"/>
      <c r="CC110" s="817"/>
      <c r="CD110" s="817"/>
      <c r="CE110" s="817"/>
      <c r="CF110" s="818">
        <v>192.4</v>
      </c>
      <c r="CG110" s="819"/>
      <c r="CH110" s="819"/>
      <c r="CI110" s="819"/>
      <c r="CJ110" s="819"/>
      <c r="CK110" s="876" t="s">
        <v>388</v>
      </c>
      <c r="CL110" s="877"/>
      <c r="CM110" s="815" t="s">
        <v>62</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195</v>
      </c>
      <c r="DH110" s="817"/>
      <c r="DI110" s="817"/>
      <c r="DJ110" s="817"/>
      <c r="DK110" s="817"/>
      <c r="DL110" s="817" t="s">
        <v>195</v>
      </c>
      <c r="DM110" s="817"/>
      <c r="DN110" s="817"/>
      <c r="DO110" s="817"/>
      <c r="DP110" s="817"/>
      <c r="DQ110" s="817" t="s">
        <v>195</v>
      </c>
      <c r="DR110" s="817"/>
      <c r="DS110" s="817"/>
      <c r="DT110" s="817"/>
      <c r="DU110" s="817"/>
      <c r="DV110" s="820" t="s">
        <v>195</v>
      </c>
      <c r="DW110" s="820"/>
      <c r="DX110" s="820"/>
      <c r="DY110" s="820"/>
      <c r="DZ110" s="821"/>
    </row>
    <row r="111" spans="1:131" s="48" customFormat="1" ht="26.25" customHeight="1" x14ac:dyDescent="0.15">
      <c r="A111" s="822" t="s">
        <v>450</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195</v>
      </c>
      <c r="AB111" s="825"/>
      <c r="AC111" s="825"/>
      <c r="AD111" s="825"/>
      <c r="AE111" s="826"/>
      <c r="AF111" s="827" t="s">
        <v>195</v>
      </c>
      <c r="AG111" s="825"/>
      <c r="AH111" s="825"/>
      <c r="AI111" s="825"/>
      <c r="AJ111" s="826"/>
      <c r="AK111" s="827" t="s">
        <v>195</v>
      </c>
      <c r="AL111" s="825"/>
      <c r="AM111" s="825"/>
      <c r="AN111" s="825"/>
      <c r="AO111" s="826"/>
      <c r="AP111" s="828" t="s">
        <v>195</v>
      </c>
      <c r="AQ111" s="829"/>
      <c r="AR111" s="829"/>
      <c r="AS111" s="829"/>
      <c r="AT111" s="830"/>
      <c r="AU111" s="872"/>
      <c r="AV111" s="873"/>
      <c r="AW111" s="873"/>
      <c r="AX111" s="873"/>
      <c r="AY111" s="873"/>
      <c r="AZ111" s="831" t="s">
        <v>474</v>
      </c>
      <c r="BA111" s="832"/>
      <c r="BB111" s="832"/>
      <c r="BC111" s="832"/>
      <c r="BD111" s="832"/>
      <c r="BE111" s="832"/>
      <c r="BF111" s="832"/>
      <c r="BG111" s="832"/>
      <c r="BH111" s="832"/>
      <c r="BI111" s="832"/>
      <c r="BJ111" s="832"/>
      <c r="BK111" s="832"/>
      <c r="BL111" s="832"/>
      <c r="BM111" s="832"/>
      <c r="BN111" s="832"/>
      <c r="BO111" s="832"/>
      <c r="BP111" s="833"/>
      <c r="BQ111" s="834" t="s">
        <v>195</v>
      </c>
      <c r="BR111" s="835"/>
      <c r="BS111" s="835"/>
      <c r="BT111" s="835"/>
      <c r="BU111" s="835"/>
      <c r="BV111" s="835" t="s">
        <v>195</v>
      </c>
      <c r="BW111" s="835"/>
      <c r="BX111" s="835"/>
      <c r="BY111" s="835"/>
      <c r="BZ111" s="835"/>
      <c r="CA111" s="835" t="s">
        <v>195</v>
      </c>
      <c r="CB111" s="835"/>
      <c r="CC111" s="835"/>
      <c r="CD111" s="835"/>
      <c r="CE111" s="835"/>
      <c r="CF111" s="836" t="s">
        <v>195</v>
      </c>
      <c r="CG111" s="837"/>
      <c r="CH111" s="837"/>
      <c r="CI111" s="837"/>
      <c r="CJ111" s="837"/>
      <c r="CK111" s="878"/>
      <c r="CL111" s="879"/>
      <c r="CM111" s="831" t="s">
        <v>134</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195</v>
      </c>
      <c r="DH111" s="835"/>
      <c r="DI111" s="835"/>
      <c r="DJ111" s="835"/>
      <c r="DK111" s="835"/>
      <c r="DL111" s="835" t="s">
        <v>195</v>
      </c>
      <c r="DM111" s="835"/>
      <c r="DN111" s="835"/>
      <c r="DO111" s="835"/>
      <c r="DP111" s="835"/>
      <c r="DQ111" s="835" t="s">
        <v>195</v>
      </c>
      <c r="DR111" s="835"/>
      <c r="DS111" s="835"/>
      <c r="DT111" s="835"/>
      <c r="DU111" s="835"/>
      <c r="DV111" s="838" t="s">
        <v>195</v>
      </c>
      <c r="DW111" s="838"/>
      <c r="DX111" s="838"/>
      <c r="DY111" s="838"/>
      <c r="DZ111" s="839"/>
    </row>
    <row r="112" spans="1:131" s="48" customFormat="1" ht="26.25" customHeight="1" x14ac:dyDescent="0.15">
      <c r="A112" s="988" t="s">
        <v>150</v>
      </c>
      <c r="B112" s="989"/>
      <c r="C112" s="832" t="s">
        <v>476</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195</v>
      </c>
      <c r="AB112" s="825"/>
      <c r="AC112" s="825"/>
      <c r="AD112" s="825"/>
      <c r="AE112" s="826"/>
      <c r="AF112" s="827" t="s">
        <v>195</v>
      </c>
      <c r="AG112" s="825"/>
      <c r="AH112" s="825"/>
      <c r="AI112" s="825"/>
      <c r="AJ112" s="826"/>
      <c r="AK112" s="827" t="s">
        <v>195</v>
      </c>
      <c r="AL112" s="825"/>
      <c r="AM112" s="825"/>
      <c r="AN112" s="825"/>
      <c r="AO112" s="826"/>
      <c r="AP112" s="828" t="s">
        <v>195</v>
      </c>
      <c r="AQ112" s="829"/>
      <c r="AR112" s="829"/>
      <c r="AS112" s="829"/>
      <c r="AT112" s="830"/>
      <c r="AU112" s="872"/>
      <c r="AV112" s="873"/>
      <c r="AW112" s="873"/>
      <c r="AX112" s="873"/>
      <c r="AY112" s="873"/>
      <c r="AZ112" s="831" t="s">
        <v>266</v>
      </c>
      <c r="BA112" s="832"/>
      <c r="BB112" s="832"/>
      <c r="BC112" s="832"/>
      <c r="BD112" s="832"/>
      <c r="BE112" s="832"/>
      <c r="BF112" s="832"/>
      <c r="BG112" s="832"/>
      <c r="BH112" s="832"/>
      <c r="BI112" s="832"/>
      <c r="BJ112" s="832"/>
      <c r="BK112" s="832"/>
      <c r="BL112" s="832"/>
      <c r="BM112" s="832"/>
      <c r="BN112" s="832"/>
      <c r="BO112" s="832"/>
      <c r="BP112" s="833"/>
      <c r="BQ112" s="834">
        <v>309207</v>
      </c>
      <c r="BR112" s="835"/>
      <c r="BS112" s="835"/>
      <c r="BT112" s="835"/>
      <c r="BU112" s="835"/>
      <c r="BV112" s="835">
        <v>294971</v>
      </c>
      <c r="BW112" s="835"/>
      <c r="BX112" s="835"/>
      <c r="BY112" s="835"/>
      <c r="BZ112" s="835"/>
      <c r="CA112" s="835">
        <v>316570</v>
      </c>
      <c r="CB112" s="835"/>
      <c r="CC112" s="835"/>
      <c r="CD112" s="835"/>
      <c r="CE112" s="835"/>
      <c r="CF112" s="836">
        <v>14</v>
      </c>
      <c r="CG112" s="837"/>
      <c r="CH112" s="837"/>
      <c r="CI112" s="837"/>
      <c r="CJ112" s="837"/>
      <c r="CK112" s="878"/>
      <c r="CL112" s="879"/>
      <c r="CM112" s="831" t="s">
        <v>396</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195</v>
      </c>
      <c r="DH112" s="835"/>
      <c r="DI112" s="835"/>
      <c r="DJ112" s="835"/>
      <c r="DK112" s="835"/>
      <c r="DL112" s="835" t="s">
        <v>195</v>
      </c>
      <c r="DM112" s="835"/>
      <c r="DN112" s="835"/>
      <c r="DO112" s="835"/>
      <c r="DP112" s="835"/>
      <c r="DQ112" s="835" t="s">
        <v>195</v>
      </c>
      <c r="DR112" s="835"/>
      <c r="DS112" s="835"/>
      <c r="DT112" s="835"/>
      <c r="DU112" s="835"/>
      <c r="DV112" s="838" t="s">
        <v>195</v>
      </c>
      <c r="DW112" s="838"/>
      <c r="DX112" s="838"/>
      <c r="DY112" s="838"/>
      <c r="DZ112" s="839"/>
    </row>
    <row r="113" spans="1:130" s="48" customFormat="1" ht="26.25" customHeight="1" x14ac:dyDescent="0.15">
      <c r="A113" s="990"/>
      <c r="B113" s="991"/>
      <c r="C113" s="832" t="s">
        <v>477</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73035</v>
      </c>
      <c r="AB113" s="825"/>
      <c r="AC113" s="825"/>
      <c r="AD113" s="825"/>
      <c r="AE113" s="826"/>
      <c r="AF113" s="827">
        <v>72147</v>
      </c>
      <c r="AG113" s="825"/>
      <c r="AH113" s="825"/>
      <c r="AI113" s="825"/>
      <c r="AJ113" s="826"/>
      <c r="AK113" s="827">
        <v>46778</v>
      </c>
      <c r="AL113" s="825"/>
      <c r="AM113" s="825"/>
      <c r="AN113" s="825"/>
      <c r="AO113" s="826"/>
      <c r="AP113" s="828">
        <v>2.1</v>
      </c>
      <c r="AQ113" s="829"/>
      <c r="AR113" s="829"/>
      <c r="AS113" s="829"/>
      <c r="AT113" s="830"/>
      <c r="AU113" s="872"/>
      <c r="AV113" s="873"/>
      <c r="AW113" s="873"/>
      <c r="AX113" s="873"/>
      <c r="AY113" s="873"/>
      <c r="AZ113" s="831" t="s">
        <v>199</v>
      </c>
      <c r="BA113" s="832"/>
      <c r="BB113" s="832"/>
      <c r="BC113" s="832"/>
      <c r="BD113" s="832"/>
      <c r="BE113" s="832"/>
      <c r="BF113" s="832"/>
      <c r="BG113" s="832"/>
      <c r="BH113" s="832"/>
      <c r="BI113" s="832"/>
      <c r="BJ113" s="832"/>
      <c r="BK113" s="832"/>
      <c r="BL113" s="832"/>
      <c r="BM113" s="832"/>
      <c r="BN113" s="832"/>
      <c r="BO113" s="832"/>
      <c r="BP113" s="833"/>
      <c r="BQ113" s="834" t="s">
        <v>195</v>
      </c>
      <c r="BR113" s="835"/>
      <c r="BS113" s="835"/>
      <c r="BT113" s="835"/>
      <c r="BU113" s="835"/>
      <c r="BV113" s="835" t="s">
        <v>195</v>
      </c>
      <c r="BW113" s="835"/>
      <c r="BX113" s="835"/>
      <c r="BY113" s="835"/>
      <c r="BZ113" s="835"/>
      <c r="CA113" s="835" t="s">
        <v>195</v>
      </c>
      <c r="CB113" s="835"/>
      <c r="CC113" s="835"/>
      <c r="CD113" s="835"/>
      <c r="CE113" s="835"/>
      <c r="CF113" s="836" t="s">
        <v>195</v>
      </c>
      <c r="CG113" s="837"/>
      <c r="CH113" s="837"/>
      <c r="CI113" s="837"/>
      <c r="CJ113" s="837"/>
      <c r="CK113" s="878"/>
      <c r="CL113" s="879"/>
      <c r="CM113" s="831" t="s">
        <v>406</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195</v>
      </c>
      <c r="DH113" s="825"/>
      <c r="DI113" s="825"/>
      <c r="DJ113" s="825"/>
      <c r="DK113" s="826"/>
      <c r="DL113" s="827" t="s">
        <v>195</v>
      </c>
      <c r="DM113" s="825"/>
      <c r="DN113" s="825"/>
      <c r="DO113" s="825"/>
      <c r="DP113" s="826"/>
      <c r="DQ113" s="827" t="s">
        <v>195</v>
      </c>
      <c r="DR113" s="825"/>
      <c r="DS113" s="825"/>
      <c r="DT113" s="825"/>
      <c r="DU113" s="826"/>
      <c r="DV113" s="828" t="s">
        <v>195</v>
      </c>
      <c r="DW113" s="829"/>
      <c r="DX113" s="829"/>
      <c r="DY113" s="829"/>
      <c r="DZ113" s="830"/>
    </row>
    <row r="114" spans="1:130" s="48" customFormat="1" ht="26.25" customHeight="1" x14ac:dyDescent="0.15">
      <c r="A114" s="990"/>
      <c r="B114" s="991"/>
      <c r="C114" s="832" t="s">
        <v>479</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t="s">
        <v>195</v>
      </c>
      <c r="AB114" s="825"/>
      <c r="AC114" s="825"/>
      <c r="AD114" s="825"/>
      <c r="AE114" s="826"/>
      <c r="AF114" s="827" t="s">
        <v>195</v>
      </c>
      <c r="AG114" s="825"/>
      <c r="AH114" s="825"/>
      <c r="AI114" s="825"/>
      <c r="AJ114" s="826"/>
      <c r="AK114" s="827" t="s">
        <v>195</v>
      </c>
      <c r="AL114" s="825"/>
      <c r="AM114" s="825"/>
      <c r="AN114" s="825"/>
      <c r="AO114" s="826"/>
      <c r="AP114" s="828" t="s">
        <v>195</v>
      </c>
      <c r="AQ114" s="829"/>
      <c r="AR114" s="829"/>
      <c r="AS114" s="829"/>
      <c r="AT114" s="830"/>
      <c r="AU114" s="872"/>
      <c r="AV114" s="873"/>
      <c r="AW114" s="873"/>
      <c r="AX114" s="873"/>
      <c r="AY114" s="873"/>
      <c r="AZ114" s="831" t="s">
        <v>480</v>
      </c>
      <c r="BA114" s="832"/>
      <c r="BB114" s="832"/>
      <c r="BC114" s="832"/>
      <c r="BD114" s="832"/>
      <c r="BE114" s="832"/>
      <c r="BF114" s="832"/>
      <c r="BG114" s="832"/>
      <c r="BH114" s="832"/>
      <c r="BI114" s="832"/>
      <c r="BJ114" s="832"/>
      <c r="BK114" s="832"/>
      <c r="BL114" s="832"/>
      <c r="BM114" s="832"/>
      <c r="BN114" s="832"/>
      <c r="BO114" s="832"/>
      <c r="BP114" s="833"/>
      <c r="BQ114" s="834">
        <v>709891</v>
      </c>
      <c r="BR114" s="835"/>
      <c r="BS114" s="835"/>
      <c r="BT114" s="835"/>
      <c r="BU114" s="835"/>
      <c r="BV114" s="835">
        <v>703737</v>
      </c>
      <c r="BW114" s="835"/>
      <c r="BX114" s="835"/>
      <c r="BY114" s="835"/>
      <c r="BZ114" s="835"/>
      <c r="CA114" s="835">
        <v>748972</v>
      </c>
      <c r="CB114" s="835"/>
      <c r="CC114" s="835"/>
      <c r="CD114" s="835"/>
      <c r="CE114" s="835"/>
      <c r="CF114" s="836">
        <v>33</v>
      </c>
      <c r="CG114" s="837"/>
      <c r="CH114" s="837"/>
      <c r="CI114" s="837"/>
      <c r="CJ114" s="837"/>
      <c r="CK114" s="878"/>
      <c r="CL114" s="879"/>
      <c r="CM114" s="831" t="s">
        <v>481</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195</v>
      </c>
      <c r="DH114" s="825"/>
      <c r="DI114" s="825"/>
      <c r="DJ114" s="825"/>
      <c r="DK114" s="826"/>
      <c r="DL114" s="827" t="s">
        <v>195</v>
      </c>
      <c r="DM114" s="825"/>
      <c r="DN114" s="825"/>
      <c r="DO114" s="825"/>
      <c r="DP114" s="826"/>
      <c r="DQ114" s="827" t="s">
        <v>195</v>
      </c>
      <c r="DR114" s="825"/>
      <c r="DS114" s="825"/>
      <c r="DT114" s="825"/>
      <c r="DU114" s="826"/>
      <c r="DV114" s="828" t="s">
        <v>195</v>
      </c>
      <c r="DW114" s="829"/>
      <c r="DX114" s="829"/>
      <c r="DY114" s="829"/>
      <c r="DZ114" s="830"/>
    </row>
    <row r="115" spans="1:130" s="48" customFormat="1" ht="26.25" customHeight="1" x14ac:dyDescent="0.15">
      <c r="A115" s="990"/>
      <c r="B115" s="991"/>
      <c r="C115" s="832" t="s">
        <v>376</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v>2155</v>
      </c>
      <c r="AB115" s="825"/>
      <c r="AC115" s="825"/>
      <c r="AD115" s="825"/>
      <c r="AE115" s="826"/>
      <c r="AF115" s="827">
        <v>1138</v>
      </c>
      <c r="AG115" s="825"/>
      <c r="AH115" s="825"/>
      <c r="AI115" s="825"/>
      <c r="AJ115" s="826"/>
      <c r="AK115" s="827">
        <v>269</v>
      </c>
      <c r="AL115" s="825"/>
      <c r="AM115" s="825"/>
      <c r="AN115" s="825"/>
      <c r="AO115" s="826"/>
      <c r="AP115" s="828">
        <v>0</v>
      </c>
      <c r="AQ115" s="829"/>
      <c r="AR115" s="829"/>
      <c r="AS115" s="829"/>
      <c r="AT115" s="830"/>
      <c r="AU115" s="872"/>
      <c r="AV115" s="873"/>
      <c r="AW115" s="873"/>
      <c r="AX115" s="873"/>
      <c r="AY115" s="873"/>
      <c r="AZ115" s="831" t="s">
        <v>349</v>
      </c>
      <c r="BA115" s="832"/>
      <c r="BB115" s="832"/>
      <c r="BC115" s="832"/>
      <c r="BD115" s="832"/>
      <c r="BE115" s="832"/>
      <c r="BF115" s="832"/>
      <c r="BG115" s="832"/>
      <c r="BH115" s="832"/>
      <c r="BI115" s="832"/>
      <c r="BJ115" s="832"/>
      <c r="BK115" s="832"/>
      <c r="BL115" s="832"/>
      <c r="BM115" s="832"/>
      <c r="BN115" s="832"/>
      <c r="BO115" s="832"/>
      <c r="BP115" s="833"/>
      <c r="BQ115" s="834" t="s">
        <v>195</v>
      </c>
      <c r="BR115" s="835"/>
      <c r="BS115" s="835"/>
      <c r="BT115" s="835"/>
      <c r="BU115" s="835"/>
      <c r="BV115" s="835" t="s">
        <v>195</v>
      </c>
      <c r="BW115" s="835"/>
      <c r="BX115" s="835"/>
      <c r="BY115" s="835"/>
      <c r="BZ115" s="835"/>
      <c r="CA115" s="835" t="s">
        <v>195</v>
      </c>
      <c r="CB115" s="835"/>
      <c r="CC115" s="835"/>
      <c r="CD115" s="835"/>
      <c r="CE115" s="835"/>
      <c r="CF115" s="836" t="s">
        <v>195</v>
      </c>
      <c r="CG115" s="837"/>
      <c r="CH115" s="837"/>
      <c r="CI115" s="837"/>
      <c r="CJ115" s="837"/>
      <c r="CK115" s="878"/>
      <c r="CL115" s="879"/>
      <c r="CM115" s="831" t="s">
        <v>29</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195</v>
      </c>
      <c r="DH115" s="825"/>
      <c r="DI115" s="825"/>
      <c r="DJ115" s="825"/>
      <c r="DK115" s="826"/>
      <c r="DL115" s="827" t="s">
        <v>195</v>
      </c>
      <c r="DM115" s="825"/>
      <c r="DN115" s="825"/>
      <c r="DO115" s="825"/>
      <c r="DP115" s="826"/>
      <c r="DQ115" s="827" t="s">
        <v>195</v>
      </c>
      <c r="DR115" s="825"/>
      <c r="DS115" s="825"/>
      <c r="DT115" s="825"/>
      <c r="DU115" s="826"/>
      <c r="DV115" s="828" t="s">
        <v>195</v>
      </c>
      <c r="DW115" s="829"/>
      <c r="DX115" s="829"/>
      <c r="DY115" s="829"/>
      <c r="DZ115" s="830"/>
    </row>
    <row r="116" spans="1:130" s="48" customFormat="1" ht="26.25" customHeight="1" x14ac:dyDescent="0.15">
      <c r="A116" s="992"/>
      <c r="B116" s="993"/>
      <c r="C116" s="855" t="s">
        <v>1</v>
      </c>
      <c r="D116" s="855"/>
      <c r="E116" s="855"/>
      <c r="F116" s="855"/>
      <c r="G116" s="855"/>
      <c r="H116" s="855"/>
      <c r="I116" s="855"/>
      <c r="J116" s="855"/>
      <c r="K116" s="855"/>
      <c r="L116" s="855"/>
      <c r="M116" s="855"/>
      <c r="N116" s="855"/>
      <c r="O116" s="855"/>
      <c r="P116" s="855"/>
      <c r="Q116" s="855"/>
      <c r="R116" s="855"/>
      <c r="S116" s="855"/>
      <c r="T116" s="855"/>
      <c r="U116" s="855"/>
      <c r="V116" s="855"/>
      <c r="W116" s="855"/>
      <c r="X116" s="855"/>
      <c r="Y116" s="855"/>
      <c r="Z116" s="856"/>
      <c r="AA116" s="824" t="s">
        <v>195</v>
      </c>
      <c r="AB116" s="825"/>
      <c r="AC116" s="825"/>
      <c r="AD116" s="825"/>
      <c r="AE116" s="826"/>
      <c r="AF116" s="827" t="s">
        <v>195</v>
      </c>
      <c r="AG116" s="825"/>
      <c r="AH116" s="825"/>
      <c r="AI116" s="825"/>
      <c r="AJ116" s="826"/>
      <c r="AK116" s="827">
        <v>218</v>
      </c>
      <c r="AL116" s="825"/>
      <c r="AM116" s="825"/>
      <c r="AN116" s="825"/>
      <c r="AO116" s="826"/>
      <c r="AP116" s="828">
        <v>0</v>
      </c>
      <c r="AQ116" s="829"/>
      <c r="AR116" s="829"/>
      <c r="AS116" s="829"/>
      <c r="AT116" s="830"/>
      <c r="AU116" s="872"/>
      <c r="AV116" s="873"/>
      <c r="AW116" s="873"/>
      <c r="AX116" s="873"/>
      <c r="AY116" s="873"/>
      <c r="AZ116" s="840" t="s">
        <v>218</v>
      </c>
      <c r="BA116" s="841"/>
      <c r="BB116" s="841"/>
      <c r="BC116" s="841"/>
      <c r="BD116" s="841"/>
      <c r="BE116" s="841"/>
      <c r="BF116" s="841"/>
      <c r="BG116" s="841"/>
      <c r="BH116" s="841"/>
      <c r="BI116" s="841"/>
      <c r="BJ116" s="841"/>
      <c r="BK116" s="841"/>
      <c r="BL116" s="841"/>
      <c r="BM116" s="841"/>
      <c r="BN116" s="841"/>
      <c r="BO116" s="841"/>
      <c r="BP116" s="842"/>
      <c r="BQ116" s="834" t="s">
        <v>195</v>
      </c>
      <c r="BR116" s="835"/>
      <c r="BS116" s="835"/>
      <c r="BT116" s="835"/>
      <c r="BU116" s="835"/>
      <c r="BV116" s="835" t="s">
        <v>195</v>
      </c>
      <c r="BW116" s="835"/>
      <c r="BX116" s="835"/>
      <c r="BY116" s="835"/>
      <c r="BZ116" s="835"/>
      <c r="CA116" s="835" t="s">
        <v>195</v>
      </c>
      <c r="CB116" s="835"/>
      <c r="CC116" s="835"/>
      <c r="CD116" s="835"/>
      <c r="CE116" s="835"/>
      <c r="CF116" s="836" t="s">
        <v>195</v>
      </c>
      <c r="CG116" s="837"/>
      <c r="CH116" s="837"/>
      <c r="CI116" s="837"/>
      <c r="CJ116" s="837"/>
      <c r="CK116" s="878"/>
      <c r="CL116" s="879"/>
      <c r="CM116" s="831" t="s">
        <v>11</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t="s">
        <v>195</v>
      </c>
      <c r="DH116" s="825"/>
      <c r="DI116" s="825"/>
      <c r="DJ116" s="825"/>
      <c r="DK116" s="826"/>
      <c r="DL116" s="827" t="s">
        <v>195</v>
      </c>
      <c r="DM116" s="825"/>
      <c r="DN116" s="825"/>
      <c r="DO116" s="825"/>
      <c r="DP116" s="826"/>
      <c r="DQ116" s="827" t="s">
        <v>195</v>
      </c>
      <c r="DR116" s="825"/>
      <c r="DS116" s="825"/>
      <c r="DT116" s="825"/>
      <c r="DU116" s="826"/>
      <c r="DV116" s="828" t="s">
        <v>195</v>
      </c>
      <c r="DW116" s="829"/>
      <c r="DX116" s="829"/>
      <c r="DY116" s="829"/>
      <c r="DZ116" s="830"/>
    </row>
    <row r="117" spans="1:130" s="48" customFormat="1" ht="26.25" customHeight="1" x14ac:dyDescent="0.15">
      <c r="A117" s="799" t="s">
        <v>271</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3" t="s">
        <v>326</v>
      </c>
      <c r="Z117" s="801"/>
      <c r="AA117" s="844">
        <v>465305</v>
      </c>
      <c r="AB117" s="845"/>
      <c r="AC117" s="845"/>
      <c r="AD117" s="845"/>
      <c r="AE117" s="846"/>
      <c r="AF117" s="847">
        <v>484460</v>
      </c>
      <c r="AG117" s="845"/>
      <c r="AH117" s="845"/>
      <c r="AI117" s="845"/>
      <c r="AJ117" s="846"/>
      <c r="AK117" s="847">
        <v>511501</v>
      </c>
      <c r="AL117" s="845"/>
      <c r="AM117" s="845"/>
      <c r="AN117" s="845"/>
      <c r="AO117" s="846"/>
      <c r="AP117" s="848"/>
      <c r="AQ117" s="849"/>
      <c r="AR117" s="849"/>
      <c r="AS117" s="849"/>
      <c r="AT117" s="850"/>
      <c r="AU117" s="872"/>
      <c r="AV117" s="873"/>
      <c r="AW117" s="873"/>
      <c r="AX117" s="873"/>
      <c r="AY117" s="873"/>
      <c r="AZ117" s="851" t="s">
        <v>482</v>
      </c>
      <c r="BA117" s="852"/>
      <c r="BB117" s="852"/>
      <c r="BC117" s="852"/>
      <c r="BD117" s="852"/>
      <c r="BE117" s="852"/>
      <c r="BF117" s="852"/>
      <c r="BG117" s="852"/>
      <c r="BH117" s="852"/>
      <c r="BI117" s="852"/>
      <c r="BJ117" s="852"/>
      <c r="BK117" s="852"/>
      <c r="BL117" s="852"/>
      <c r="BM117" s="852"/>
      <c r="BN117" s="852"/>
      <c r="BO117" s="852"/>
      <c r="BP117" s="853"/>
      <c r="BQ117" s="834" t="s">
        <v>195</v>
      </c>
      <c r="BR117" s="835"/>
      <c r="BS117" s="835"/>
      <c r="BT117" s="835"/>
      <c r="BU117" s="835"/>
      <c r="BV117" s="835" t="s">
        <v>195</v>
      </c>
      <c r="BW117" s="835"/>
      <c r="BX117" s="835"/>
      <c r="BY117" s="835"/>
      <c r="BZ117" s="835"/>
      <c r="CA117" s="835" t="s">
        <v>195</v>
      </c>
      <c r="CB117" s="835"/>
      <c r="CC117" s="835"/>
      <c r="CD117" s="835"/>
      <c r="CE117" s="835"/>
      <c r="CF117" s="836" t="s">
        <v>195</v>
      </c>
      <c r="CG117" s="837"/>
      <c r="CH117" s="837"/>
      <c r="CI117" s="837"/>
      <c r="CJ117" s="837"/>
      <c r="CK117" s="878"/>
      <c r="CL117" s="879"/>
      <c r="CM117" s="831" t="s">
        <v>341</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195</v>
      </c>
      <c r="DH117" s="825"/>
      <c r="DI117" s="825"/>
      <c r="DJ117" s="825"/>
      <c r="DK117" s="826"/>
      <c r="DL117" s="827" t="s">
        <v>195</v>
      </c>
      <c r="DM117" s="825"/>
      <c r="DN117" s="825"/>
      <c r="DO117" s="825"/>
      <c r="DP117" s="826"/>
      <c r="DQ117" s="827" t="s">
        <v>195</v>
      </c>
      <c r="DR117" s="825"/>
      <c r="DS117" s="825"/>
      <c r="DT117" s="825"/>
      <c r="DU117" s="826"/>
      <c r="DV117" s="828" t="s">
        <v>195</v>
      </c>
      <c r="DW117" s="829"/>
      <c r="DX117" s="829"/>
      <c r="DY117" s="829"/>
      <c r="DZ117" s="830"/>
    </row>
    <row r="118" spans="1:130" s="48" customFormat="1" ht="26.25" customHeight="1" x14ac:dyDescent="0.15">
      <c r="A118" s="799" t="s">
        <v>95</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469</v>
      </c>
      <c r="AB118" s="800"/>
      <c r="AC118" s="800"/>
      <c r="AD118" s="800"/>
      <c r="AE118" s="801"/>
      <c r="AF118" s="802" t="s">
        <v>471</v>
      </c>
      <c r="AG118" s="800"/>
      <c r="AH118" s="800"/>
      <c r="AI118" s="800"/>
      <c r="AJ118" s="801"/>
      <c r="AK118" s="802" t="s">
        <v>184</v>
      </c>
      <c r="AL118" s="800"/>
      <c r="AM118" s="800"/>
      <c r="AN118" s="800"/>
      <c r="AO118" s="801"/>
      <c r="AP118" s="802" t="s">
        <v>472</v>
      </c>
      <c r="AQ118" s="800"/>
      <c r="AR118" s="800"/>
      <c r="AS118" s="800"/>
      <c r="AT118" s="803"/>
      <c r="AU118" s="872"/>
      <c r="AV118" s="873"/>
      <c r="AW118" s="873"/>
      <c r="AX118" s="873"/>
      <c r="AY118" s="873"/>
      <c r="AZ118" s="854" t="s">
        <v>483</v>
      </c>
      <c r="BA118" s="855"/>
      <c r="BB118" s="855"/>
      <c r="BC118" s="855"/>
      <c r="BD118" s="855"/>
      <c r="BE118" s="855"/>
      <c r="BF118" s="855"/>
      <c r="BG118" s="855"/>
      <c r="BH118" s="855"/>
      <c r="BI118" s="855"/>
      <c r="BJ118" s="855"/>
      <c r="BK118" s="855"/>
      <c r="BL118" s="855"/>
      <c r="BM118" s="855"/>
      <c r="BN118" s="855"/>
      <c r="BO118" s="855"/>
      <c r="BP118" s="856"/>
      <c r="BQ118" s="857" t="s">
        <v>195</v>
      </c>
      <c r="BR118" s="858"/>
      <c r="BS118" s="858"/>
      <c r="BT118" s="858"/>
      <c r="BU118" s="858"/>
      <c r="BV118" s="858" t="s">
        <v>195</v>
      </c>
      <c r="BW118" s="858"/>
      <c r="BX118" s="858"/>
      <c r="BY118" s="858"/>
      <c r="BZ118" s="858"/>
      <c r="CA118" s="858" t="s">
        <v>195</v>
      </c>
      <c r="CB118" s="858"/>
      <c r="CC118" s="858"/>
      <c r="CD118" s="858"/>
      <c r="CE118" s="858"/>
      <c r="CF118" s="836" t="s">
        <v>195</v>
      </c>
      <c r="CG118" s="837"/>
      <c r="CH118" s="837"/>
      <c r="CI118" s="837"/>
      <c r="CJ118" s="837"/>
      <c r="CK118" s="878"/>
      <c r="CL118" s="879"/>
      <c r="CM118" s="831" t="s">
        <v>484</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195</v>
      </c>
      <c r="DH118" s="825"/>
      <c r="DI118" s="825"/>
      <c r="DJ118" s="825"/>
      <c r="DK118" s="826"/>
      <c r="DL118" s="827" t="s">
        <v>195</v>
      </c>
      <c r="DM118" s="825"/>
      <c r="DN118" s="825"/>
      <c r="DO118" s="825"/>
      <c r="DP118" s="826"/>
      <c r="DQ118" s="827" t="s">
        <v>195</v>
      </c>
      <c r="DR118" s="825"/>
      <c r="DS118" s="825"/>
      <c r="DT118" s="825"/>
      <c r="DU118" s="826"/>
      <c r="DV118" s="828" t="s">
        <v>195</v>
      </c>
      <c r="DW118" s="829"/>
      <c r="DX118" s="829"/>
      <c r="DY118" s="829"/>
      <c r="DZ118" s="830"/>
    </row>
    <row r="119" spans="1:130" s="48" customFormat="1" ht="26.25" customHeight="1" x14ac:dyDescent="0.15">
      <c r="A119" s="998" t="s">
        <v>388</v>
      </c>
      <c r="B119" s="877"/>
      <c r="C119" s="815" t="s">
        <v>62</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195</v>
      </c>
      <c r="AB119" s="809"/>
      <c r="AC119" s="809"/>
      <c r="AD119" s="809"/>
      <c r="AE119" s="810"/>
      <c r="AF119" s="811" t="s">
        <v>195</v>
      </c>
      <c r="AG119" s="809"/>
      <c r="AH119" s="809"/>
      <c r="AI119" s="809"/>
      <c r="AJ119" s="810"/>
      <c r="AK119" s="811" t="s">
        <v>195</v>
      </c>
      <c r="AL119" s="809"/>
      <c r="AM119" s="809"/>
      <c r="AN119" s="809"/>
      <c r="AO119" s="810"/>
      <c r="AP119" s="812" t="s">
        <v>195</v>
      </c>
      <c r="AQ119" s="813"/>
      <c r="AR119" s="813"/>
      <c r="AS119" s="813"/>
      <c r="AT119" s="814"/>
      <c r="AU119" s="874"/>
      <c r="AV119" s="875"/>
      <c r="AW119" s="875"/>
      <c r="AX119" s="875"/>
      <c r="AY119" s="875"/>
      <c r="AZ119" s="69" t="s">
        <v>271</v>
      </c>
      <c r="BA119" s="69"/>
      <c r="BB119" s="69"/>
      <c r="BC119" s="69"/>
      <c r="BD119" s="69"/>
      <c r="BE119" s="69"/>
      <c r="BF119" s="69"/>
      <c r="BG119" s="69"/>
      <c r="BH119" s="69"/>
      <c r="BI119" s="69"/>
      <c r="BJ119" s="69"/>
      <c r="BK119" s="69"/>
      <c r="BL119" s="69"/>
      <c r="BM119" s="69"/>
      <c r="BN119" s="69"/>
      <c r="BO119" s="843" t="s">
        <v>162</v>
      </c>
      <c r="BP119" s="859"/>
      <c r="BQ119" s="857">
        <v>4649971</v>
      </c>
      <c r="BR119" s="858"/>
      <c r="BS119" s="858"/>
      <c r="BT119" s="858"/>
      <c r="BU119" s="858"/>
      <c r="BV119" s="858">
        <v>4704672</v>
      </c>
      <c r="BW119" s="858"/>
      <c r="BX119" s="858"/>
      <c r="BY119" s="858"/>
      <c r="BZ119" s="858"/>
      <c r="CA119" s="858">
        <v>5429488</v>
      </c>
      <c r="CB119" s="858"/>
      <c r="CC119" s="858"/>
      <c r="CD119" s="858"/>
      <c r="CE119" s="858"/>
      <c r="CF119" s="860"/>
      <c r="CG119" s="861"/>
      <c r="CH119" s="861"/>
      <c r="CI119" s="861"/>
      <c r="CJ119" s="862"/>
      <c r="CK119" s="880"/>
      <c r="CL119" s="881"/>
      <c r="CM119" s="854" t="s">
        <v>485</v>
      </c>
      <c r="CN119" s="855"/>
      <c r="CO119" s="855"/>
      <c r="CP119" s="855"/>
      <c r="CQ119" s="855"/>
      <c r="CR119" s="855"/>
      <c r="CS119" s="855"/>
      <c r="CT119" s="855"/>
      <c r="CU119" s="855"/>
      <c r="CV119" s="855"/>
      <c r="CW119" s="855"/>
      <c r="CX119" s="855"/>
      <c r="CY119" s="855"/>
      <c r="CZ119" s="855"/>
      <c r="DA119" s="855"/>
      <c r="DB119" s="855"/>
      <c r="DC119" s="855"/>
      <c r="DD119" s="855"/>
      <c r="DE119" s="855"/>
      <c r="DF119" s="856"/>
      <c r="DG119" s="863" t="s">
        <v>195</v>
      </c>
      <c r="DH119" s="864"/>
      <c r="DI119" s="864"/>
      <c r="DJ119" s="864"/>
      <c r="DK119" s="865"/>
      <c r="DL119" s="866" t="s">
        <v>195</v>
      </c>
      <c r="DM119" s="864"/>
      <c r="DN119" s="864"/>
      <c r="DO119" s="864"/>
      <c r="DP119" s="865"/>
      <c r="DQ119" s="866" t="s">
        <v>195</v>
      </c>
      <c r="DR119" s="864"/>
      <c r="DS119" s="864"/>
      <c r="DT119" s="864"/>
      <c r="DU119" s="865"/>
      <c r="DV119" s="867" t="s">
        <v>195</v>
      </c>
      <c r="DW119" s="868"/>
      <c r="DX119" s="868"/>
      <c r="DY119" s="868"/>
      <c r="DZ119" s="869"/>
    </row>
    <row r="120" spans="1:130" s="48" customFormat="1" ht="26.25" customHeight="1" x14ac:dyDescent="0.15">
      <c r="A120" s="999"/>
      <c r="B120" s="879"/>
      <c r="C120" s="831" t="s">
        <v>134</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195</v>
      </c>
      <c r="AB120" s="825"/>
      <c r="AC120" s="825"/>
      <c r="AD120" s="825"/>
      <c r="AE120" s="826"/>
      <c r="AF120" s="827" t="s">
        <v>195</v>
      </c>
      <c r="AG120" s="825"/>
      <c r="AH120" s="825"/>
      <c r="AI120" s="825"/>
      <c r="AJ120" s="826"/>
      <c r="AK120" s="827" t="s">
        <v>195</v>
      </c>
      <c r="AL120" s="825"/>
      <c r="AM120" s="825"/>
      <c r="AN120" s="825"/>
      <c r="AO120" s="826"/>
      <c r="AP120" s="828" t="s">
        <v>195</v>
      </c>
      <c r="AQ120" s="829"/>
      <c r="AR120" s="829"/>
      <c r="AS120" s="829"/>
      <c r="AT120" s="830"/>
      <c r="AU120" s="882" t="s">
        <v>475</v>
      </c>
      <c r="AV120" s="883"/>
      <c r="AW120" s="883"/>
      <c r="AX120" s="883"/>
      <c r="AY120" s="884"/>
      <c r="AZ120" s="815" t="s">
        <v>210</v>
      </c>
      <c r="BA120" s="806"/>
      <c r="BB120" s="806"/>
      <c r="BC120" s="806"/>
      <c r="BD120" s="806"/>
      <c r="BE120" s="806"/>
      <c r="BF120" s="806"/>
      <c r="BG120" s="806"/>
      <c r="BH120" s="806"/>
      <c r="BI120" s="806"/>
      <c r="BJ120" s="806"/>
      <c r="BK120" s="806"/>
      <c r="BL120" s="806"/>
      <c r="BM120" s="806"/>
      <c r="BN120" s="806"/>
      <c r="BO120" s="806"/>
      <c r="BP120" s="807"/>
      <c r="BQ120" s="816">
        <v>3830908</v>
      </c>
      <c r="BR120" s="817"/>
      <c r="BS120" s="817"/>
      <c r="BT120" s="817"/>
      <c r="BU120" s="817"/>
      <c r="BV120" s="817">
        <v>4056610</v>
      </c>
      <c r="BW120" s="817"/>
      <c r="BX120" s="817"/>
      <c r="BY120" s="817"/>
      <c r="BZ120" s="817"/>
      <c r="CA120" s="817">
        <v>4765751</v>
      </c>
      <c r="CB120" s="817"/>
      <c r="CC120" s="817"/>
      <c r="CD120" s="817"/>
      <c r="CE120" s="817"/>
      <c r="CF120" s="818">
        <v>210.1</v>
      </c>
      <c r="CG120" s="819"/>
      <c r="CH120" s="819"/>
      <c r="CI120" s="819"/>
      <c r="CJ120" s="819"/>
      <c r="CK120" s="896" t="s">
        <v>267</v>
      </c>
      <c r="CL120" s="897"/>
      <c r="CM120" s="897"/>
      <c r="CN120" s="897"/>
      <c r="CO120" s="898"/>
      <c r="CP120" s="890" t="s">
        <v>165</v>
      </c>
      <c r="CQ120" s="891"/>
      <c r="CR120" s="891"/>
      <c r="CS120" s="891"/>
      <c r="CT120" s="891"/>
      <c r="CU120" s="891"/>
      <c r="CV120" s="891"/>
      <c r="CW120" s="891"/>
      <c r="CX120" s="891"/>
      <c r="CY120" s="891"/>
      <c r="CZ120" s="891"/>
      <c r="DA120" s="891"/>
      <c r="DB120" s="891"/>
      <c r="DC120" s="891"/>
      <c r="DD120" s="891"/>
      <c r="DE120" s="891"/>
      <c r="DF120" s="892"/>
      <c r="DG120" s="816" t="s">
        <v>195</v>
      </c>
      <c r="DH120" s="817"/>
      <c r="DI120" s="817"/>
      <c r="DJ120" s="817"/>
      <c r="DK120" s="817"/>
      <c r="DL120" s="817" t="s">
        <v>195</v>
      </c>
      <c r="DM120" s="817"/>
      <c r="DN120" s="817"/>
      <c r="DO120" s="817"/>
      <c r="DP120" s="817"/>
      <c r="DQ120" s="817">
        <v>207562</v>
      </c>
      <c r="DR120" s="817"/>
      <c r="DS120" s="817"/>
      <c r="DT120" s="817"/>
      <c r="DU120" s="817"/>
      <c r="DV120" s="820">
        <v>9.1999999999999993</v>
      </c>
      <c r="DW120" s="820"/>
      <c r="DX120" s="820"/>
      <c r="DY120" s="820"/>
      <c r="DZ120" s="821"/>
    </row>
    <row r="121" spans="1:130" s="48" customFormat="1" ht="26.25" customHeight="1" x14ac:dyDescent="0.15">
      <c r="A121" s="999"/>
      <c r="B121" s="879"/>
      <c r="C121" s="851" t="s">
        <v>132</v>
      </c>
      <c r="D121" s="852"/>
      <c r="E121" s="852"/>
      <c r="F121" s="852"/>
      <c r="G121" s="852"/>
      <c r="H121" s="852"/>
      <c r="I121" s="852"/>
      <c r="J121" s="852"/>
      <c r="K121" s="852"/>
      <c r="L121" s="852"/>
      <c r="M121" s="852"/>
      <c r="N121" s="852"/>
      <c r="O121" s="852"/>
      <c r="P121" s="852"/>
      <c r="Q121" s="852"/>
      <c r="R121" s="852"/>
      <c r="S121" s="852"/>
      <c r="T121" s="852"/>
      <c r="U121" s="852"/>
      <c r="V121" s="852"/>
      <c r="W121" s="852"/>
      <c r="X121" s="852"/>
      <c r="Y121" s="852"/>
      <c r="Z121" s="853"/>
      <c r="AA121" s="824" t="s">
        <v>195</v>
      </c>
      <c r="AB121" s="825"/>
      <c r="AC121" s="825"/>
      <c r="AD121" s="825"/>
      <c r="AE121" s="826"/>
      <c r="AF121" s="827" t="s">
        <v>195</v>
      </c>
      <c r="AG121" s="825"/>
      <c r="AH121" s="825"/>
      <c r="AI121" s="825"/>
      <c r="AJ121" s="826"/>
      <c r="AK121" s="827" t="s">
        <v>195</v>
      </c>
      <c r="AL121" s="825"/>
      <c r="AM121" s="825"/>
      <c r="AN121" s="825"/>
      <c r="AO121" s="826"/>
      <c r="AP121" s="828" t="s">
        <v>195</v>
      </c>
      <c r="AQ121" s="829"/>
      <c r="AR121" s="829"/>
      <c r="AS121" s="829"/>
      <c r="AT121" s="830"/>
      <c r="AU121" s="885"/>
      <c r="AV121" s="886"/>
      <c r="AW121" s="886"/>
      <c r="AX121" s="886"/>
      <c r="AY121" s="887"/>
      <c r="AZ121" s="831" t="s">
        <v>470</v>
      </c>
      <c r="BA121" s="832"/>
      <c r="BB121" s="832"/>
      <c r="BC121" s="832"/>
      <c r="BD121" s="832"/>
      <c r="BE121" s="832"/>
      <c r="BF121" s="832"/>
      <c r="BG121" s="832"/>
      <c r="BH121" s="832"/>
      <c r="BI121" s="832"/>
      <c r="BJ121" s="832"/>
      <c r="BK121" s="832"/>
      <c r="BL121" s="832"/>
      <c r="BM121" s="832"/>
      <c r="BN121" s="832"/>
      <c r="BO121" s="832"/>
      <c r="BP121" s="833"/>
      <c r="BQ121" s="834">
        <v>123608</v>
      </c>
      <c r="BR121" s="835"/>
      <c r="BS121" s="835"/>
      <c r="BT121" s="835"/>
      <c r="BU121" s="835"/>
      <c r="BV121" s="835">
        <v>83660</v>
      </c>
      <c r="BW121" s="835"/>
      <c r="BX121" s="835"/>
      <c r="BY121" s="835"/>
      <c r="BZ121" s="835"/>
      <c r="CA121" s="835">
        <v>57329</v>
      </c>
      <c r="CB121" s="835"/>
      <c r="CC121" s="835"/>
      <c r="CD121" s="835"/>
      <c r="CE121" s="835"/>
      <c r="CF121" s="836">
        <v>2.5</v>
      </c>
      <c r="CG121" s="837"/>
      <c r="CH121" s="837"/>
      <c r="CI121" s="837"/>
      <c r="CJ121" s="837"/>
      <c r="CK121" s="899"/>
      <c r="CL121" s="900"/>
      <c r="CM121" s="900"/>
      <c r="CN121" s="900"/>
      <c r="CO121" s="901"/>
      <c r="CP121" s="893" t="s">
        <v>285</v>
      </c>
      <c r="CQ121" s="894"/>
      <c r="CR121" s="894"/>
      <c r="CS121" s="894"/>
      <c r="CT121" s="894"/>
      <c r="CU121" s="894"/>
      <c r="CV121" s="894"/>
      <c r="CW121" s="894"/>
      <c r="CX121" s="894"/>
      <c r="CY121" s="894"/>
      <c r="CZ121" s="894"/>
      <c r="DA121" s="894"/>
      <c r="DB121" s="894"/>
      <c r="DC121" s="894"/>
      <c r="DD121" s="894"/>
      <c r="DE121" s="894"/>
      <c r="DF121" s="895"/>
      <c r="DG121" s="834">
        <v>104395</v>
      </c>
      <c r="DH121" s="835"/>
      <c r="DI121" s="835"/>
      <c r="DJ121" s="835"/>
      <c r="DK121" s="835"/>
      <c r="DL121" s="835">
        <v>93572</v>
      </c>
      <c r="DM121" s="835"/>
      <c r="DN121" s="835"/>
      <c r="DO121" s="835"/>
      <c r="DP121" s="835"/>
      <c r="DQ121" s="835">
        <v>109008</v>
      </c>
      <c r="DR121" s="835"/>
      <c r="DS121" s="835"/>
      <c r="DT121" s="835"/>
      <c r="DU121" s="835"/>
      <c r="DV121" s="838">
        <v>4.8</v>
      </c>
      <c r="DW121" s="838"/>
      <c r="DX121" s="838"/>
      <c r="DY121" s="838"/>
      <c r="DZ121" s="839"/>
    </row>
    <row r="122" spans="1:130" s="48" customFormat="1" ht="26.25" customHeight="1" x14ac:dyDescent="0.15">
      <c r="A122" s="999"/>
      <c r="B122" s="879"/>
      <c r="C122" s="831" t="s">
        <v>481</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195</v>
      </c>
      <c r="AB122" s="825"/>
      <c r="AC122" s="825"/>
      <c r="AD122" s="825"/>
      <c r="AE122" s="826"/>
      <c r="AF122" s="827" t="s">
        <v>195</v>
      </c>
      <c r="AG122" s="825"/>
      <c r="AH122" s="825"/>
      <c r="AI122" s="825"/>
      <c r="AJ122" s="826"/>
      <c r="AK122" s="827" t="s">
        <v>195</v>
      </c>
      <c r="AL122" s="825"/>
      <c r="AM122" s="825"/>
      <c r="AN122" s="825"/>
      <c r="AO122" s="826"/>
      <c r="AP122" s="828" t="s">
        <v>195</v>
      </c>
      <c r="AQ122" s="829"/>
      <c r="AR122" s="829"/>
      <c r="AS122" s="829"/>
      <c r="AT122" s="830"/>
      <c r="AU122" s="885"/>
      <c r="AV122" s="886"/>
      <c r="AW122" s="886"/>
      <c r="AX122" s="886"/>
      <c r="AY122" s="887"/>
      <c r="AZ122" s="854" t="s">
        <v>302</v>
      </c>
      <c r="BA122" s="855"/>
      <c r="BB122" s="855"/>
      <c r="BC122" s="855"/>
      <c r="BD122" s="855"/>
      <c r="BE122" s="855"/>
      <c r="BF122" s="855"/>
      <c r="BG122" s="855"/>
      <c r="BH122" s="855"/>
      <c r="BI122" s="855"/>
      <c r="BJ122" s="855"/>
      <c r="BK122" s="855"/>
      <c r="BL122" s="855"/>
      <c r="BM122" s="855"/>
      <c r="BN122" s="855"/>
      <c r="BO122" s="855"/>
      <c r="BP122" s="856"/>
      <c r="BQ122" s="857">
        <v>3116312</v>
      </c>
      <c r="BR122" s="858"/>
      <c r="BS122" s="858"/>
      <c r="BT122" s="858"/>
      <c r="BU122" s="858"/>
      <c r="BV122" s="858">
        <v>3149534</v>
      </c>
      <c r="BW122" s="858"/>
      <c r="BX122" s="858"/>
      <c r="BY122" s="858"/>
      <c r="BZ122" s="858"/>
      <c r="CA122" s="858">
        <v>3607191</v>
      </c>
      <c r="CB122" s="858"/>
      <c r="CC122" s="858"/>
      <c r="CD122" s="858"/>
      <c r="CE122" s="858"/>
      <c r="CF122" s="904">
        <v>159.1</v>
      </c>
      <c r="CG122" s="905"/>
      <c r="CH122" s="905"/>
      <c r="CI122" s="905"/>
      <c r="CJ122" s="905"/>
      <c r="CK122" s="899"/>
      <c r="CL122" s="900"/>
      <c r="CM122" s="900"/>
      <c r="CN122" s="900"/>
      <c r="CO122" s="901"/>
      <c r="CP122" s="893" t="s">
        <v>283</v>
      </c>
      <c r="CQ122" s="894"/>
      <c r="CR122" s="894"/>
      <c r="CS122" s="894"/>
      <c r="CT122" s="894"/>
      <c r="CU122" s="894"/>
      <c r="CV122" s="894"/>
      <c r="CW122" s="894"/>
      <c r="CX122" s="894"/>
      <c r="CY122" s="894"/>
      <c r="CZ122" s="894"/>
      <c r="DA122" s="894"/>
      <c r="DB122" s="894"/>
      <c r="DC122" s="894"/>
      <c r="DD122" s="894"/>
      <c r="DE122" s="894"/>
      <c r="DF122" s="895"/>
      <c r="DG122" s="834" t="s">
        <v>195</v>
      </c>
      <c r="DH122" s="835"/>
      <c r="DI122" s="835"/>
      <c r="DJ122" s="835"/>
      <c r="DK122" s="835"/>
      <c r="DL122" s="835" t="s">
        <v>195</v>
      </c>
      <c r="DM122" s="835"/>
      <c r="DN122" s="835"/>
      <c r="DO122" s="835"/>
      <c r="DP122" s="835"/>
      <c r="DQ122" s="835" t="s">
        <v>195</v>
      </c>
      <c r="DR122" s="835"/>
      <c r="DS122" s="835"/>
      <c r="DT122" s="835"/>
      <c r="DU122" s="835"/>
      <c r="DV122" s="838" t="s">
        <v>195</v>
      </c>
      <c r="DW122" s="838"/>
      <c r="DX122" s="838"/>
      <c r="DY122" s="838"/>
      <c r="DZ122" s="839"/>
    </row>
    <row r="123" spans="1:130" s="48" customFormat="1" ht="26.25" customHeight="1" x14ac:dyDescent="0.15">
      <c r="A123" s="999"/>
      <c r="B123" s="879"/>
      <c r="C123" s="831" t="s">
        <v>11</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t="s">
        <v>195</v>
      </c>
      <c r="AB123" s="825"/>
      <c r="AC123" s="825"/>
      <c r="AD123" s="825"/>
      <c r="AE123" s="826"/>
      <c r="AF123" s="827" t="s">
        <v>195</v>
      </c>
      <c r="AG123" s="825"/>
      <c r="AH123" s="825"/>
      <c r="AI123" s="825"/>
      <c r="AJ123" s="826"/>
      <c r="AK123" s="827" t="s">
        <v>195</v>
      </c>
      <c r="AL123" s="825"/>
      <c r="AM123" s="825"/>
      <c r="AN123" s="825"/>
      <c r="AO123" s="826"/>
      <c r="AP123" s="828" t="s">
        <v>195</v>
      </c>
      <c r="AQ123" s="829"/>
      <c r="AR123" s="829"/>
      <c r="AS123" s="829"/>
      <c r="AT123" s="830"/>
      <c r="AU123" s="888"/>
      <c r="AV123" s="889"/>
      <c r="AW123" s="889"/>
      <c r="AX123" s="889"/>
      <c r="AY123" s="889"/>
      <c r="AZ123" s="69" t="s">
        <v>271</v>
      </c>
      <c r="BA123" s="69"/>
      <c r="BB123" s="69"/>
      <c r="BC123" s="69"/>
      <c r="BD123" s="69"/>
      <c r="BE123" s="69"/>
      <c r="BF123" s="69"/>
      <c r="BG123" s="69"/>
      <c r="BH123" s="69"/>
      <c r="BI123" s="69"/>
      <c r="BJ123" s="69"/>
      <c r="BK123" s="69"/>
      <c r="BL123" s="69"/>
      <c r="BM123" s="69"/>
      <c r="BN123" s="69"/>
      <c r="BO123" s="843" t="s">
        <v>486</v>
      </c>
      <c r="BP123" s="859"/>
      <c r="BQ123" s="906">
        <v>7070828</v>
      </c>
      <c r="BR123" s="907"/>
      <c r="BS123" s="907"/>
      <c r="BT123" s="907"/>
      <c r="BU123" s="907"/>
      <c r="BV123" s="907">
        <v>7289804</v>
      </c>
      <c r="BW123" s="907"/>
      <c r="BX123" s="907"/>
      <c r="BY123" s="907"/>
      <c r="BZ123" s="907"/>
      <c r="CA123" s="907">
        <v>8430271</v>
      </c>
      <c r="CB123" s="907"/>
      <c r="CC123" s="907"/>
      <c r="CD123" s="907"/>
      <c r="CE123" s="907"/>
      <c r="CF123" s="860"/>
      <c r="CG123" s="861"/>
      <c r="CH123" s="861"/>
      <c r="CI123" s="861"/>
      <c r="CJ123" s="862"/>
      <c r="CK123" s="899"/>
      <c r="CL123" s="900"/>
      <c r="CM123" s="900"/>
      <c r="CN123" s="900"/>
      <c r="CO123" s="901"/>
      <c r="CP123" s="893" t="s">
        <v>220</v>
      </c>
      <c r="CQ123" s="894"/>
      <c r="CR123" s="894"/>
      <c r="CS123" s="894"/>
      <c r="CT123" s="894"/>
      <c r="CU123" s="894"/>
      <c r="CV123" s="894"/>
      <c r="CW123" s="894"/>
      <c r="CX123" s="894"/>
      <c r="CY123" s="894"/>
      <c r="CZ123" s="894"/>
      <c r="DA123" s="894"/>
      <c r="DB123" s="894"/>
      <c r="DC123" s="894"/>
      <c r="DD123" s="894"/>
      <c r="DE123" s="894"/>
      <c r="DF123" s="895"/>
      <c r="DG123" s="824" t="s">
        <v>195</v>
      </c>
      <c r="DH123" s="825"/>
      <c r="DI123" s="825"/>
      <c r="DJ123" s="825"/>
      <c r="DK123" s="826"/>
      <c r="DL123" s="827" t="s">
        <v>195</v>
      </c>
      <c r="DM123" s="825"/>
      <c r="DN123" s="825"/>
      <c r="DO123" s="825"/>
      <c r="DP123" s="826"/>
      <c r="DQ123" s="827" t="s">
        <v>195</v>
      </c>
      <c r="DR123" s="825"/>
      <c r="DS123" s="825"/>
      <c r="DT123" s="825"/>
      <c r="DU123" s="826"/>
      <c r="DV123" s="828" t="s">
        <v>195</v>
      </c>
      <c r="DW123" s="829"/>
      <c r="DX123" s="829"/>
      <c r="DY123" s="829"/>
      <c r="DZ123" s="830"/>
    </row>
    <row r="124" spans="1:130" s="48" customFormat="1" ht="26.25" customHeight="1" x14ac:dyDescent="0.15">
      <c r="A124" s="999"/>
      <c r="B124" s="879"/>
      <c r="C124" s="831" t="s">
        <v>341</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195</v>
      </c>
      <c r="AB124" s="825"/>
      <c r="AC124" s="825"/>
      <c r="AD124" s="825"/>
      <c r="AE124" s="826"/>
      <c r="AF124" s="827" t="s">
        <v>195</v>
      </c>
      <c r="AG124" s="825"/>
      <c r="AH124" s="825"/>
      <c r="AI124" s="825"/>
      <c r="AJ124" s="826"/>
      <c r="AK124" s="827" t="s">
        <v>195</v>
      </c>
      <c r="AL124" s="825"/>
      <c r="AM124" s="825"/>
      <c r="AN124" s="825"/>
      <c r="AO124" s="826"/>
      <c r="AP124" s="828" t="s">
        <v>195</v>
      </c>
      <c r="AQ124" s="829"/>
      <c r="AR124" s="829"/>
      <c r="AS124" s="829"/>
      <c r="AT124" s="830"/>
      <c r="AU124" s="912" t="s">
        <v>487</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t="s">
        <v>195</v>
      </c>
      <c r="BR124" s="916"/>
      <c r="BS124" s="916"/>
      <c r="BT124" s="916"/>
      <c r="BU124" s="916"/>
      <c r="BV124" s="916" t="s">
        <v>195</v>
      </c>
      <c r="BW124" s="916"/>
      <c r="BX124" s="916"/>
      <c r="BY124" s="916"/>
      <c r="BZ124" s="916"/>
      <c r="CA124" s="916" t="s">
        <v>195</v>
      </c>
      <c r="CB124" s="916"/>
      <c r="CC124" s="916"/>
      <c r="CD124" s="916"/>
      <c r="CE124" s="916"/>
      <c r="CF124" s="917"/>
      <c r="CG124" s="918"/>
      <c r="CH124" s="918"/>
      <c r="CI124" s="918"/>
      <c r="CJ124" s="919"/>
      <c r="CK124" s="902"/>
      <c r="CL124" s="902"/>
      <c r="CM124" s="902"/>
      <c r="CN124" s="902"/>
      <c r="CO124" s="903"/>
      <c r="CP124" s="893" t="s">
        <v>488</v>
      </c>
      <c r="CQ124" s="894"/>
      <c r="CR124" s="894"/>
      <c r="CS124" s="894"/>
      <c r="CT124" s="894"/>
      <c r="CU124" s="894"/>
      <c r="CV124" s="894"/>
      <c r="CW124" s="894"/>
      <c r="CX124" s="894"/>
      <c r="CY124" s="894"/>
      <c r="CZ124" s="894"/>
      <c r="DA124" s="894"/>
      <c r="DB124" s="894"/>
      <c r="DC124" s="894"/>
      <c r="DD124" s="894"/>
      <c r="DE124" s="894"/>
      <c r="DF124" s="895"/>
      <c r="DG124" s="863">
        <v>204812</v>
      </c>
      <c r="DH124" s="864"/>
      <c r="DI124" s="864"/>
      <c r="DJ124" s="864"/>
      <c r="DK124" s="865"/>
      <c r="DL124" s="866">
        <v>201399</v>
      </c>
      <c r="DM124" s="864"/>
      <c r="DN124" s="864"/>
      <c r="DO124" s="864"/>
      <c r="DP124" s="865"/>
      <c r="DQ124" s="866" t="s">
        <v>195</v>
      </c>
      <c r="DR124" s="864"/>
      <c r="DS124" s="864"/>
      <c r="DT124" s="864"/>
      <c r="DU124" s="865"/>
      <c r="DV124" s="867" t="s">
        <v>195</v>
      </c>
      <c r="DW124" s="868"/>
      <c r="DX124" s="868"/>
      <c r="DY124" s="868"/>
      <c r="DZ124" s="869"/>
    </row>
    <row r="125" spans="1:130" s="48" customFormat="1" ht="26.25" customHeight="1" x14ac:dyDescent="0.15">
      <c r="A125" s="999"/>
      <c r="B125" s="879"/>
      <c r="C125" s="831" t="s">
        <v>484</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195</v>
      </c>
      <c r="AB125" s="825"/>
      <c r="AC125" s="825"/>
      <c r="AD125" s="825"/>
      <c r="AE125" s="826"/>
      <c r="AF125" s="827" t="s">
        <v>195</v>
      </c>
      <c r="AG125" s="825"/>
      <c r="AH125" s="825"/>
      <c r="AI125" s="825"/>
      <c r="AJ125" s="826"/>
      <c r="AK125" s="827" t="s">
        <v>195</v>
      </c>
      <c r="AL125" s="825"/>
      <c r="AM125" s="825"/>
      <c r="AN125" s="825"/>
      <c r="AO125" s="826"/>
      <c r="AP125" s="828" t="s">
        <v>195</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37" t="s">
        <v>461</v>
      </c>
      <c r="CL125" s="897"/>
      <c r="CM125" s="897"/>
      <c r="CN125" s="897"/>
      <c r="CO125" s="898"/>
      <c r="CP125" s="815" t="s">
        <v>138</v>
      </c>
      <c r="CQ125" s="806"/>
      <c r="CR125" s="806"/>
      <c r="CS125" s="806"/>
      <c r="CT125" s="806"/>
      <c r="CU125" s="806"/>
      <c r="CV125" s="806"/>
      <c r="CW125" s="806"/>
      <c r="CX125" s="806"/>
      <c r="CY125" s="806"/>
      <c r="CZ125" s="806"/>
      <c r="DA125" s="806"/>
      <c r="DB125" s="806"/>
      <c r="DC125" s="806"/>
      <c r="DD125" s="806"/>
      <c r="DE125" s="806"/>
      <c r="DF125" s="807"/>
      <c r="DG125" s="816" t="s">
        <v>195</v>
      </c>
      <c r="DH125" s="817"/>
      <c r="DI125" s="817"/>
      <c r="DJ125" s="817"/>
      <c r="DK125" s="817"/>
      <c r="DL125" s="817" t="s">
        <v>195</v>
      </c>
      <c r="DM125" s="817"/>
      <c r="DN125" s="817"/>
      <c r="DO125" s="817"/>
      <c r="DP125" s="817"/>
      <c r="DQ125" s="817" t="s">
        <v>195</v>
      </c>
      <c r="DR125" s="817"/>
      <c r="DS125" s="817"/>
      <c r="DT125" s="817"/>
      <c r="DU125" s="817"/>
      <c r="DV125" s="820" t="s">
        <v>195</v>
      </c>
      <c r="DW125" s="820"/>
      <c r="DX125" s="820"/>
      <c r="DY125" s="820"/>
      <c r="DZ125" s="821"/>
    </row>
    <row r="126" spans="1:130" s="48" customFormat="1" ht="26.25" customHeight="1" x14ac:dyDescent="0.15">
      <c r="A126" s="999"/>
      <c r="B126" s="879"/>
      <c r="C126" s="831" t="s">
        <v>485</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t="s">
        <v>195</v>
      </c>
      <c r="AB126" s="825"/>
      <c r="AC126" s="825"/>
      <c r="AD126" s="825"/>
      <c r="AE126" s="826"/>
      <c r="AF126" s="827" t="s">
        <v>195</v>
      </c>
      <c r="AG126" s="825"/>
      <c r="AH126" s="825"/>
      <c r="AI126" s="825"/>
      <c r="AJ126" s="826"/>
      <c r="AK126" s="827" t="s">
        <v>195</v>
      </c>
      <c r="AL126" s="825"/>
      <c r="AM126" s="825"/>
      <c r="AN126" s="825"/>
      <c r="AO126" s="826"/>
      <c r="AP126" s="828" t="s">
        <v>195</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38"/>
      <c r="CL126" s="900"/>
      <c r="CM126" s="900"/>
      <c r="CN126" s="900"/>
      <c r="CO126" s="901"/>
      <c r="CP126" s="831" t="s">
        <v>421</v>
      </c>
      <c r="CQ126" s="832"/>
      <c r="CR126" s="832"/>
      <c r="CS126" s="832"/>
      <c r="CT126" s="832"/>
      <c r="CU126" s="832"/>
      <c r="CV126" s="832"/>
      <c r="CW126" s="832"/>
      <c r="CX126" s="832"/>
      <c r="CY126" s="832"/>
      <c r="CZ126" s="832"/>
      <c r="DA126" s="832"/>
      <c r="DB126" s="832"/>
      <c r="DC126" s="832"/>
      <c r="DD126" s="832"/>
      <c r="DE126" s="832"/>
      <c r="DF126" s="833"/>
      <c r="DG126" s="834" t="s">
        <v>195</v>
      </c>
      <c r="DH126" s="835"/>
      <c r="DI126" s="835"/>
      <c r="DJ126" s="835"/>
      <c r="DK126" s="835"/>
      <c r="DL126" s="835" t="s">
        <v>195</v>
      </c>
      <c r="DM126" s="835"/>
      <c r="DN126" s="835"/>
      <c r="DO126" s="835"/>
      <c r="DP126" s="835"/>
      <c r="DQ126" s="835" t="s">
        <v>195</v>
      </c>
      <c r="DR126" s="835"/>
      <c r="DS126" s="835"/>
      <c r="DT126" s="835"/>
      <c r="DU126" s="835"/>
      <c r="DV126" s="838" t="s">
        <v>195</v>
      </c>
      <c r="DW126" s="838"/>
      <c r="DX126" s="838"/>
      <c r="DY126" s="838"/>
      <c r="DZ126" s="839"/>
    </row>
    <row r="127" spans="1:130" s="48" customFormat="1" ht="26.25" customHeight="1" x14ac:dyDescent="0.15">
      <c r="A127" s="1000"/>
      <c r="B127" s="881"/>
      <c r="C127" s="854" t="s">
        <v>77</v>
      </c>
      <c r="D127" s="855"/>
      <c r="E127" s="855"/>
      <c r="F127" s="855"/>
      <c r="G127" s="855"/>
      <c r="H127" s="855"/>
      <c r="I127" s="855"/>
      <c r="J127" s="855"/>
      <c r="K127" s="855"/>
      <c r="L127" s="855"/>
      <c r="M127" s="855"/>
      <c r="N127" s="855"/>
      <c r="O127" s="855"/>
      <c r="P127" s="855"/>
      <c r="Q127" s="855"/>
      <c r="R127" s="855"/>
      <c r="S127" s="855"/>
      <c r="T127" s="855"/>
      <c r="U127" s="855"/>
      <c r="V127" s="855"/>
      <c r="W127" s="855"/>
      <c r="X127" s="855"/>
      <c r="Y127" s="855"/>
      <c r="Z127" s="856"/>
      <c r="AA127" s="824">
        <v>2155</v>
      </c>
      <c r="AB127" s="825"/>
      <c r="AC127" s="825"/>
      <c r="AD127" s="825"/>
      <c r="AE127" s="826"/>
      <c r="AF127" s="827">
        <v>1138</v>
      </c>
      <c r="AG127" s="825"/>
      <c r="AH127" s="825"/>
      <c r="AI127" s="825"/>
      <c r="AJ127" s="826"/>
      <c r="AK127" s="827">
        <v>269</v>
      </c>
      <c r="AL127" s="825"/>
      <c r="AM127" s="825"/>
      <c r="AN127" s="825"/>
      <c r="AO127" s="826"/>
      <c r="AP127" s="828">
        <v>0</v>
      </c>
      <c r="AQ127" s="829"/>
      <c r="AR127" s="829"/>
      <c r="AS127" s="829"/>
      <c r="AT127" s="830"/>
      <c r="AU127" s="56"/>
      <c r="AV127" s="56"/>
      <c r="AW127" s="56"/>
      <c r="AX127" s="942" t="s">
        <v>489</v>
      </c>
      <c r="AY127" s="909"/>
      <c r="AZ127" s="909"/>
      <c r="BA127" s="909"/>
      <c r="BB127" s="909"/>
      <c r="BC127" s="909"/>
      <c r="BD127" s="909"/>
      <c r="BE127" s="910"/>
      <c r="BF127" s="908" t="s">
        <v>236</v>
      </c>
      <c r="BG127" s="909"/>
      <c r="BH127" s="909"/>
      <c r="BI127" s="909"/>
      <c r="BJ127" s="909"/>
      <c r="BK127" s="909"/>
      <c r="BL127" s="910"/>
      <c r="BM127" s="908" t="s">
        <v>422</v>
      </c>
      <c r="BN127" s="909"/>
      <c r="BO127" s="909"/>
      <c r="BP127" s="909"/>
      <c r="BQ127" s="909"/>
      <c r="BR127" s="909"/>
      <c r="BS127" s="910"/>
      <c r="BT127" s="908" t="s">
        <v>413</v>
      </c>
      <c r="BU127" s="909"/>
      <c r="BV127" s="909"/>
      <c r="BW127" s="909"/>
      <c r="BX127" s="909"/>
      <c r="BY127" s="909"/>
      <c r="BZ127" s="911"/>
      <c r="CA127" s="56"/>
      <c r="CB127" s="56"/>
      <c r="CC127" s="56"/>
      <c r="CD127" s="74"/>
      <c r="CE127" s="74"/>
      <c r="CF127" s="74"/>
      <c r="CG127" s="56"/>
      <c r="CH127" s="56"/>
      <c r="CI127" s="56"/>
      <c r="CJ127" s="75"/>
      <c r="CK127" s="938"/>
      <c r="CL127" s="900"/>
      <c r="CM127" s="900"/>
      <c r="CN127" s="900"/>
      <c r="CO127" s="901"/>
      <c r="CP127" s="831" t="s">
        <v>410</v>
      </c>
      <c r="CQ127" s="832"/>
      <c r="CR127" s="832"/>
      <c r="CS127" s="832"/>
      <c r="CT127" s="832"/>
      <c r="CU127" s="832"/>
      <c r="CV127" s="832"/>
      <c r="CW127" s="832"/>
      <c r="CX127" s="832"/>
      <c r="CY127" s="832"/>
      <c r="CZ127" s="832"/>
      <c r="DA127" s="832"/>
      <c r="DB127" s="832"/>
      <c r="DC127" s="832"/>
      <c r="DD127" s="832"/>
      <c r="DE127" s="832"/>
      <c r="DF127" s="833"/>
      <c r="DG127" s="834" t="s">
        <v>195</v>
      </c>
      <c r="DH127" s="835"/>
      <c r="DI127" s="835"/>
      <c r="DJ127" s="835"/>
      <c r="DK127" s="835"/>
      <c r="DL127" s="835" t="s">
        <v>195</v>
      </c>
      <c r="DM127" s="835"/>
      <c r="DN127" s="835"/>
      <c r="DO127" s="835"/>
      <c r="DP127" s="835"/>
      <c r="DQ127" s="835" t="s">
        <v>195</v>
      </c>
      <c r="DR127" s="835"/>
      <c r="DS127" s="835"/>
      <c r="DT127" s="835"/>
      <c r="DU127" s="835"/>
      <c r="DV127" s="838" t="s">
        <v>195</v>
      </c>
      <c r="DW127" s="838"/>
      <c r="DX127" s="838"/>
      <c r="DY127" s="838"/>
      <c r="DZ127" s="839"/>
    </row>
    <row r="128" spans="1:130" s="48" customFormat="1" ht="26.25" customHeight="1" x14ac:dyDescent="0.15">
      <c r="A128" s="962" t="s">
        <v>490</v>
      </c>
      <c r="B128" s="963"/>
      <c r="C128" s="963"/>
      <c r="D128" s="963"/>
      <c r="E128" s="963"/>
      <c r="F128" s="963"/>
      <c r="G128" s="963"/>
      <c r="H128" s="963"/>
      <c r="I128" s="963"/>
      <c r="J128" s="963"/>
      <c r="K128" s="963"/>
      <c r="L128" s="963"/>
      <c r="M128" s="963"/>
      <c r="N128" s="963"/>
      <c r="O128" s="963"/>
      <c r="P128" s="963"/>
      <c r="Q128" s="963"/>
      <c r="R128" s="963"/>
      <c r="S128" s="963"/>
      <c r="T128" s="963"/>
      <c r="U128" s="963"/>
      <c r="V128" s="963"/>
      <c r="W128" s="964" t="s">
        <v>7</v>
      </c>
      <c r="X128" s="964"/>
      <c r="Y128" s="964"/>
      <c r="Z128" s="965"/>
      <c r="AA128" s="808">
        <v>38286</v>
      </c>
      <c r="AB128" s="809"/>
      <c r="AC128" s="809"/>
      <c r="AD128" s="809"/>
      <c r="AE128" s="810"/>
      <c r="AF128" s="811">
        <v>34919</v>
      </c>
      <c r="AG128" s="809"/>
      <c r="AH128" s="809"/>
      <c r="AI128" s="809"/>
      <c r="AJ128" s="810"/>
      <c r="AK128" s="811">
        <v>53676</v>
      </c>
      <c r="AL128" s="809"/>
      <c r="AM128" s="809"/>
      <c r="AN128" s="809"/>
      <c r="AO128" s="810"/>
      <c r="AP128" s="966"/>
      <c r="AQ128" s="967"/>
      <c r="AR128" s="967"/>
      <c r="AS128" s="967"/>
      <c r="AT128" s="968"/>
      <c r="AU128" s="56"/>
      <c r="AV128" s="56"/>
      <c r="AW128" s="56"/>
      <c r="AX128" s="805" t="s">
        <v>310</v>
      </c>
      <c r="AY128" s="806"/>
      <c r="AZ128" s="806"/>
      <c r="BA128" s="806"/>
      <c r="BB128" s="806"/>
      <c r="BC128" s="806"/>
      <c r="BD128" s="806"/>
      <c r="BE128" s="807"/>
      <c r="BF128" s="969" t="s">
        <v>195</v>
      </c>
      <c r="BG128" s="970"/>
      <c r="BH128" s="970"/>
      <c r="BI128" s="970"/>
      <c r="BJ128" s="970"/>
      <c r="BK128" s="970"/>
      <c r="BL128" s="971"/>
      <c r="BM128" s="969">
        <v>15</v>
      </c>
      <c r="BN128" s="970"/>
      <c r="BO128" s="970"/>
      <c r="BP128" s="970"/>
      <c r="BQ128" s="970"/>
      <c r="BR128" s="970"/>
      <c r="BS128" s="971"/>
      <c r="BT128" s="969">
        <v>20</v>
      </c>
      <c r="BU128" s="970"/>
      <c r="BV128" s="970"/>
      <c r="BW128" s="970"/>
      <c r="BX128" s="970"/>
      <c r="BY128" s="970"/>
      <c r="BZ128" s="972"/>
      <c r="CA128" s="74"/>
      <c r="CB128" s="74"/>
      <c r="CC128" s="74"/>
      <c r="CD128" s="74"/>
      <c r="CE128" s="74"/>
      <c r="CF128" s="74"/>
      <c r="CG128" s="56"/>
      <c r="CH128" s="56"/>
      <c r="CI128" s="56"/>
      <c r="CJ128" s="75"/>
      <c r="CK128" s="939"/>
      <c r="CL128" s="940"/>
      <c r="CM128" s="940"/>
      <c r="CN128" s="940"/>
      <c r="CO128" s="941"/>
      <c r="CP128" s="920" t="s">
        <v>402</v>
      </c>
      <c r="CQ128" s="679"/>
      <c r="CR128" s="679"/>
      <c r="CS128" s="679"/>
      <c r="CT128" s="679"/>
      <c r="CU128" s="679"/>
      <c r="CV128" s="679"/>
      <c r="CW128" s="679"/>
      <c r="CX128" s="679"/>
      <c r="CY128" s="679"/>
      <c r="CZ128" s="679"/>
      <c r="DA128" s="679"/>
      <c r="DB128" s="679"/>
      <c r="DC128" s="679"/>
      <c r="DD128" s="679"/>
      <c r="DE128" s="679"/>
      <c r="DF128" s="921"/>
      <c r="DG128" s="922" t="s">
        <v>195</v>
      </c>
      <c r="DH128" s="923"/>
      <c r="DI128" s="923"/>
      <c r="DJ128" s="923"/>
      <c r="DK128" s="923"/>
      <c r="DL128" s="923" t="s">
        <v>195</v>
      </c>
      <c r="DM128" s="923"/>
      <c r="DN128" s="923"/>
      <c r="DO128" s="923"/>
      <c r="DP128" s="923"/>
      <c r="DQ128" s="923" t="s">
        <v>195</v>
      </c>
      <c r="DR128" s="923"/>
      <c r="DS128" s="923"/>
      <c r="DT128" s="923"/>
      <c r="DU128" s="923"/>
      <c r="DV128" s="924" t="s">
        <v>195</v>
      </c>
      <c r="DW128" s="924"/>
      <c r="DX128" s="924"/>
      <c r="DY128" s="924"/>
      <c r="DZ128" s="925"/>
    </row>
    <row r="129" spans="1:131" s="48" customFormat="1" ht="26.25" customHeight="1" x14ac:dyDescent="0.15">
      <c r="A129" s="822" t="s">
        <v>167</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26" t="s">
        <v>234</v>
      </c>
      <c r="X129" s="927"/>
      <c r="Y129" s="927"/>
      <c r="Z129" s="928"/>
      <c r="AA129" s="824">
        <v>2544707</v>
      </c>
      <c r="AB129" s="825"/>
      <c r="AC129" s="825"/>
      <c r="AD129" s="825"/>
      <c r="AE129" s="826"/>
      <c r="AF129" s="827">
        <v>2574409</v>
      </c>
      <c r="AG129" s="825"/>
      <c r="AH129" s="825"/>
      <c r="AI129" s="825"/>
      <c r="AJ129" s="826"/>
      <c r="AK129" s="827">
        <v>2631574</v>
      </c>
      <c r="AL129" s="825"/>
      <c r="AM129" s="825"/>
      <c r="AN129" s="825"/>
      <c r="AO129" s="826"/>
      <c r="AP129" s="929"/>
      <c r="AQ129" s="930"/>
      <c r="AR129" s="930"/>
      <c r="AS129" s="930"/>
      <c r="AT129" s="931"/>
      <c r="AU129" s="67"/>
      <c r="AV129" s="67"/>
      <c r="AW129" s="67"/>
      <c r="AX129" s="932" t="s">
        <v>120</v>
      </c>
      <c r="AY129" s="832"/>
      <c r="AZ129" s="832"/>
      <c r="BA129" s="832"/>
      <c r="BB129" s="832"/>
      <c r="BC129" s="832"/>
      <c r="BD129" s="832"/>
      <c r="BE129" s="833"/>
      <c r="BF129" s="933" t="s">
        <v>195</v>
      </c>
      <c r="BG129" s="934"/>
      <c r="BH129" s="934"/>
      <c r="BI129" s="934"/>
      <c r="BJ129" s="934"/>
      <c r="BK129" s="934"/>
      <c r="BL129" s="935"/>
      <c r="BM129" s="933">
        <v>20</v>
      </c>
      <c r="BN129" s="934"/>
      <c r="BO129" s="934"/>
      <c r="BP129" s="934"/>
      <c r="BQ129" s="934"/>
      <c r="BR129" s="934"/>
      <c r="BS129" s="935"/>
      <c r="BT129" s="933">
        <v>30</v>
      </c>
      <c r="BU129" s="934"/>
      <c r="BV129" s="934"/>
      <c r="BW129" s="934"/>
      <c r="BX129" s="934"/>
      <c r="BY129" s="934"/>
      <c r="BZ129" s="936"/>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22" t="s">
        <v>148</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26" t="s">
        <v>491</v>
      </c>
      <c r="X130" s="927"/>
      <c r="Y130" s="927"/>
      <c r="Z130" s="928"/>
      <c r="AA130" s="824">
        <v>331721</v>
      </c>
      <c r="AB130" s="825"/>
      <c r="AC130" s="825"/>
      <c r="AD130" s="825"/>
      <c r="AE130" s="826"/>
      <c r="AF130" s="827">
        <v>343348</v>
      </c>
      <c r="AG130" s="825"/>
      <c r="AH130" s="825"/>
      <c r="AI130" s="825"/>
      <c r="AJ130" s="826"/>
      <c r="AK130" s="827">
        <v>363633</v>
      </c>
      <c r="AL130" s="825"/>
      <c r="AM130" s="825"/>
      <c r="AN130" s="825"/>
      <c r="AO130" s="826"/>
      <c r="AP130" s="929"/>
      <c r="AQ130" s="930"/>
      <c r="AR130" s="930"/>
      <c r="AS130" s="930"/>
      <c r="AT130" s="931"/>
      <c r="AU130" s="67"/>
      <c r="AV130" s="67"/>
      <c r="AW130" s="67"/>
      <c r="AX130" s="932" t="s">
        <v>135</v>
      </c>
      <c r="AY130" s="832"/>
      <c r="AZ130" s="832"/>
      <c r="BA130" s="832"/>
      <c r="BB130" s="832"/>
      <c r="BC130" s="832"/>
      <c r="BD130" s="832"/>
      <c r="BE130" s="833"/>
      <c r="BF130" s="943">
        <v>4.4000000000000004</v>
      </c>
      <c r="BG130" s="944"/>
      <c r="BH130" s="944"/>
      <c r="BI130" s="944"/>
      <c r="BJ130" s="944"/>
      <c r="BK130" s="944"/>
      <c r="BL130" s="945"/>
      <c r="BM130" s="943">
        <v>25</v>
      </c>
      <c r="BN130" s="944"/>
      <c r="BO130" s="944"/>
      <c r="BP130" s="944"/>
      <c r="BQ130" s="944"/>
      <c r="BR130" s="944"/>
      <c r="BS130" s="945"/>
      <c r="BT130" s="943">
        <v>35</v>
      </c>
      <c r="BU130" s="944"/>
      <c r="BV130" s="944"/>
      <c r="BW130" s="944"/>
      <c r="BX130" s="944"/>
      <c r="BY130" s="944"/>
      <c r="BZ130" s="94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47"/>
      <c r="B131" s="948"/>
      <c r="C131" s="948"/>
      <c r="D131" s="948"/>
      <c r="E131" s="948"/>
      <c r="F131" s="948"/>
      <c r="G131" s="948"/>
      <c r="H131" s="948"/>
      <c r="I131" s="948"/>
      <c r="J131" s="948"/>
      <c r="K131" s="948"/>
      <c r="L131" s="948"/>
      <c r="M131" s="948"/>
      <c r="N131" s="948"/>
      <c r="O131" s="948"/>
      <c r="P131" s="948"/>
      <c r="Q131" s="948"/>
      <c r="R131" s="948"/>
      <c r="S131" s="948"/>
      <c r="T131" s="948"/>
      <c r="U131" s="948"/>
      <c r="V131" s="948"/>
      <c r="W131" s="949" t="s">
        <v>169</v>
      </c>
      <c r="X131" s="950"/>
      <c r="Y131" s="950"/>
      <c r="Z131" s="951"/>
      <c r="AA131" s="863">
        <v>2212986</v>
      </c>
      <c r="AB131" s="864"/>
      <c r="AC131" s="864"/>
      <c r="AD131" s="864"/>
      <c r="AE131" s="865"/>
      <c r="AF131" s="866">
        <v>2231061</v>
      </c>
      <c r="AG131" s="864"/>
      <c r="AH131" s="864"/>
      <c r="AI131" s="864"/>
      <c r="AJ131" s="865"/>
      <c r="AK131" s="866">
        <v>2267941</v>
      </c>
      <c r="AL131" s="864"/>
      <c r="AM131" s="864"/>
      <c r="AN131" s="864"/>
      <c r="AO131" s="865"/>
      <c r="AP131" s="952"/>
      <c r="AQ131" s="953"/>
      <c r="AR131" s="953"/>
      <c r="AS131" s="953"/>
      <c r="AT131" s="954"/>
      <c r="AU131" s="67"/>
      <c r="AV131" s="67"/>
      <c r="AW131" s="67"/>
      <c r="AX131" s="955" t="s">
        <v>61</v>
      </c>
      <c r="AY131" s="679"/>
      <c r="AZ131" s="679"/>
      <c r="BA131" s="679"/>
      <c r="BB131" s="679"/>
      <c r="BC131" s="679"/>
      <c r="BD131" s="679"/>
      <c r="BE131" s="921"/>
      <c r="BF131" s="956" t="s">
        <v>195</v>
      </c>
      <c r="BG131" s="957"/>
      <c r="BH131" s="957"/>
      <c r="BI131" s="957"/>
      <c r="BJ131" s="957"/>
      <c r="BK131" s="957"/>
      <c r="BL131" s="958"/>
      <c r="BM131" s="956">
        <v>350</v>
      </c>
      <c r="BN131" s="957"/>
      <c r="BO131" s="957"/>
      <c r="BP131" s="957"/>
      <c r="BQ131" s="957"/>
      <c r="BR131" s="957"/>
      <c r="BS131" s="958"/>
      <c r="BT131" s="959"/>
      <c r="BU131" s="960"/>
      <c r="BV131" s="960"/>
      <c r="BW131" s="960"/>
      <c r="BX131" s="960"/>
      <c r="BY131" s="960"/>
      <c r="BZ131" s="961"/>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4" t="s">
        <v>26</v>
      </c>
      <c r="B132" s="995"/>
      <c r="C132" s="995"/>
      <c r="D132" s="995"/>
      <c r="E132" s="995"/>
      <c r="F132" s="995"/>
      <c r="G132" s="995"/>
      <c r="H132" s="995"/>
      <c r="I132" s="995"/>
      <c r="J132" s="995"/>
      <c r="K132" s="995"/>
      <c r="L132" s="995"/>
      <c r="M132" s="995"/>
      <c r="N132" s="995"/>
      <c r="O132" s="995"/>
      <c r="P132" s="995"/>
      <c r="Q132" s="995"/>
      <c r="R132" s="995"/>
      <c r="S132" s="995"/>
      <c r="T132" s="995"/>
      <c r="U132" s="995"/>
      <c r="V132" s="973" t="s">
        <v>492</v>
      </c>
      <c r="W132" s="973"/>
      <c r="X132" s="973"/>
      <c r="Y132" s="973"/>
      <c r="Z132" s="974"/>
      <c r="AA132" s="975">
        <v>4.3063079999999996</v>
      </c>
      <c r="AB132" s="976"/>
      <c r="AC132" s="976"/>
      <c r="AD132" s="976"/>
      <c r="AE132" s="977"/>
      <c r="AF132" s="978">
        <v>4.7597529999999999</v>
      </c>
      <c r="AG132" s="976"/>
      <c r="AH132" s="976"/>
      <c r="AI132" s="976"/>
      <c r="AJ132" s="977"/>
      <c r="AK132" s="978">
        <v>4.1531940000000001</v>
      </c>
      <c r="AL132" s="976"/>
      <c r="AM132" s="976"/>
      <c r="AN132" s="976"/>
      <c r="AO132" s="977"/>
      <c r="AP132" s="860"/>
      <c r="AQ132" s="861"/>
      <c r="AR132" s="861"/>
      <c r="AS132" s="861"/>
      <c r="AT132" s="97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6"/>
      <c r="B133" s="997"/>
      <c r="C133" s="997"/>
      <c r="D133" s="997"/>
      <c r="E133" s="997"/>
      <c r="F133" s="997"/>
      <c r="G133" s="997"/>
      <c r="H133" s="997"/>
      <c r="I133" s="997"/>
      <c r="J133" s="997"/>
      <c r="K133" s="997"/>
      <c r="L133" s="997"/>
      <c r="M133" s="997"/>
      <c r="N133" s="997"/>
      <c r="O133" s="997"/>
      <c r="P133" s="997"/>
      <c r="Q133" s="997"/>
      <c r="R133" s="997"/>
      <c r="S133" s="997"/>
      <c r="T133" s="997"/>
      <c r="U133" s="997"/>
      <c r="V133" s="980" t="s">
        <v>85</v>
      </c>
      <c r="W133" s="980"/>
      <c r="X133" s="980"/>
      <c r="Y133" s="980"/>
      <c r="Z133" s="981"/>
      <c r="AA133" s="982">
        <v>4</v>
      </c>
      <c r="AB133" s="983"/>
      <c r="AC133" s="983"/>
      <c r="AD133" s="983"/>
      <c r="AE133" s="984"/>
      <c r="AF133" s="982">
        <v>4.5</v>
      </c>
      <c r="AG133" s="983"/>
      <c r="AH133" s="983"/>
      <c r="AI133" s="983"/>
      <c r="AJ133" s="984"/>
      <c r="AK133" s="982">
        <v>4.4000000000000004</v>
      </c>
      <c r="AL133" s="983"/>
      <c r="AM133" s="983"/>
      <c r="AN133" s="983"/>
      <c r="AO133" s="984"/>
      <c r="AP133" s="917"/>
      <c r="AQ133" s="918"/>
      <c r="AR133" s="918"/>
      <c r="AS133" s="918"/>
      <c r="AT133" s="98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t2a81e+OHicqSZuKR+iYBfuzZ5Ld9RnPqNBEjkOcJGsgKLSUMLlaq8BWyYgVtVIuGwP1zOI8fEVGEEL6qijfJQ==" saltValue="SyxaH98VSUv5sSVKdripO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99</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iP2C2chCJuNX/PQw47lh95D1A1y7JHQBQv9+NT0YO7nMxYrkKKgCjZ9HU4nYIbhBUc33LbyLMVfHDAYN3a3agQ==" saltValue="QV0dnKzLrj6NJh1WmR4Zgg=="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6" zoomScale="70" zoomScaleNormal="7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AbIR64ELI9O7iRkOwrJVVe325oDPWLUmGzdtH4oqZQOXTFyqVqB5ska5XIEFPt2XlUCnxkm2NZWQwNQz0xks+A==" saltValue="Y4LRtbchjrOdPt9JSy79Sg=="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159"/>
      <c r="AT1" s="159"/>
    </row>
    <row r="2" spans="1:46" x14ac:dyDescent="0.15">
      <c r="AS2" s="159"/>
      <c r="AT2" s="159"/>
    </row>
    <row r="3" spans="1:46" x14ac:dyDescent="0.15">
      <c r="AS3" s="159"/>
      <c r="AT3" s="159"/>
    </row>
    <row r="4" spans="1:46" x14ac:dyDescent="0.15">
      <c r="AS4" s="159"/>
      <c r="AT4" s="159"/>
    </row>
    <row r="5" spans="1:46" ht="17.25" x14ac:dyDescent="0.15">
      <c r="A5" s="82" t="s">
        <v>493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AK6" s="81" t="s">
        <v>334</v>
      </c>
      <c r="AL6" s="81"/>
      <c r="AM6" s="81"/>
      <c r="AN6" s="81"/>
    </row>
    <row r="7" spans="1:46" ht="13.5" customHeight="1" x14ac:dyDescent="0.15">
      <c r="A7" s="80"/>
      <c r="AK7" s="91"/>
      <c r="AL7" s="98"/>
      <c r="AM7" s="98"/>
      <c r="AN7" s="108"/>
      <c r="AO7" s="1027" t="s">
        <v>86</v>
      </c>
      <c r="AP7" s="125"/>
      <c r="AQ7" s="136" t="s">
        <v>494</v>
      </c>
      <c r="AR7" s="150"/>
    </row>
    <row r="8" spans="1:46" x14ac:dyDescent="0.15">
      <c r="A8" s="80"/>
      <c r="AK8" s="92"/>
      <c r="AL8" s="99"/>
      <c r="AM8" s="99"/>
      <c r="AN8" s="109"/>
      <c r="AO8" s="1028"/>
      <c r="AP8" s="126" t="s">
        <v>495</v>
      </c>
      <c r="AQ8" s="137" t="s">
        <v>496</v>
      </c>
      <c r="AR8" s="151" t="s">
        <v>497</v>
      </c>
    </row>
    <row r="9" spans="1:46" x14ac:dyDescent="0.15">
      <c r="A9" s="80"/>
      <c r="AK9" s="1018" t="s">
        <v>498</v>
      </c>
      <c r="AL9" s="1019"/>
      <c r="AM9" s="1019"/>
      <c r="AN9" s="1020"/>
      <c r="AO9" s="115">
        <v>639205</v>
      </c>
      <c r="AP9" s="115">
        <v>233970</v>
      </c>
      <c r="AQ9" s="138">
        <v>263788</v>
      </c>
      <c r="AR9" s="152">
        <v>-11.3</v>
      </c>
    </row>
    <row r="10" spans="1:46" ht="13.5" customHeight="1" x14ac:dyDescent="0.15">
      <c r="A10" s="80"/>
      <c r="AK10" s="1018" t="s">
        <v>202</v>
      </c>
      <c r="AL10" s="1019"/>
      <c r="AM10" s="1019"/>
      <c r="AN10" s="1020"/>
      <c r="AO10" s="116">
        <v>117032</v>
      </c>
      <c r="AP10" s="116">
        <v>42837</v>
      </c>
      <c r="AQ10" s="139">
        <v>39680</v>
      </c>
      <c r="AR10" s="153">
        <v>8</v>
      </c>
    </row>
    <row r="11" spans="1:46" ht="13.5" customHeight="1" x14ac:dyDescent="0.15">
      <c r="A11" s="80"/>
      <c r="AK11" s="1018" t="s">
        <v>400</v>
      </c>
      <c r="AL11" s="1019"/>
      <c r="AM11" s="1019"/>
      <c r="AN11" s="1020"/>
      <c r="AO11" s="116">
        <v>169997</v>
      </c>
      <c r="AP11" s="116">
        <v>62224</v>
      </c>
      <c r="AQ11" s="139">
        <v>4557</v>
      </c>
      <c r="AR11" s="153">
        <v>1265.5</v>
      </c>
    </row>
    <row r="12" spans="1:46" ht="13.5" customHeight="1" x14ac:dyDescent="0.15">
      <c r="A12" s="80"/>
      <c r="AK12" s="1018" t="s">
        <v>233</v>
      </c>
      <c r="AL12" s="1019"/>
      <c r="AM12" s="1019"/>
      <c r="AN12" s="1020"/>
      <c r="AO12" s="116" t="s">
        <v>195</v>
      </c>
      <c r="AP12" s="116" t="s">
        <v>195</v>
      </c>
      <c r="AQ12" s="139" t="s">
        <v>195</v>
      </c>
      <c r="AR12" s="153" t="s">
        <v>195</v>
      </c>
    </row>
    <row r="13" spans="1:46" ht="13.5" customHeight="1" x14ac:dyDescent="0.15">
      <c r="A13" s="80"/>
      <c r="AK13" s="1018" t="s">
        <v>499</v>
      </c>
      <c r="AL13" s="1019"/>
      <c r="AM13" s="1019"/>
      <c r="AN13" s="1020"/>
      <c r="AO13" s="116">
        <v>42562</v>
      </c>
      <c r="AP13" s="116">
        <v>15579</v>
      </c>
      <c r="AQ13" s="139">
        <v>12917</v>
      </c>
      <c r="AR13" s="153">
        <v>20.6</v>
      </c>
    </row>
    <row r="14" spans="1:46" ht="13.5" customHeight="1" x14ac:dyDescent="0.15">
      <c r="A14" s="80"/>
      <c r="AK14" s="1018" t="s">
        <v>500</v>
      </c>
      <c r="AL14" s="1019"/>
      <c r="AM14" s="1019"/>
      <c r="AN14" s="1020"/>
      <c r="AO14" s="116">
        <v>19898</v>
      </c>
      <c r="AP14" s="116">
        <v>7283</v>
      </c>
      <c r="AQ14" s="139">
        <v>4746</v>
      </c>
      <c r="AR14" s="153">
        <v>53.5</v>
      </c>
    </row>
    <row r="15" spans="1:46" ht="13.5" customHeight="1" x14ac:dyDescent="0.15">
      <c r="A15" s="80"/>
      <c r="AK15" s="1012" t="s">
        <v>312</v>
      </c>
      <c r="AL15" s="1013"/>
      <c r="AM15" s="1013"/>
      <c r="AN15" s="1014"/>
      <c r="AO15" s="116">
        <v>-16121</v>
      </c>
      <c r="AP15" s="116">
        <v>-5901</v>
      </c>
      <c r="AQ15" s="139">
        <v>-12765</v>
      </c>
      <c r="AR15" s="153">
        <v>-53.8</v>
      </c>
    </row>
    <row r="16" spans="1:46" x14ac:dyDescent="0.15">
      <c r="A16" s="80"/>
      <c r="AK16" s="1012" t="s">
        <v>271</v>
      </c>
      <c r="AL16" s="1013"/>
      <c r="AM16" s="1013"/>
      <c r="AN16" s="1014"/>
      <c r="AO16" s="116">
        <v>972573</v>
      </c>
      <c r="AP16" s="116">
        <v>355993</v>
      </c>
      <c r="AQ16" s="139">
        <v>312922</v>
      </c>
      <c r="AR16" s="153">
        <v>13.8</v>
      </c>
    </row>
    <row r="17" spans="1:46" x14ac:dyDescent="0.15">
      <c r="A17" s="80"/>
    </row>
    <row r="18" spans="1:46" x14ac:dyDescent="0.15">
      <c r="A18" s="80"/>
      <c r="AQ18" s="131"/>
      <c r="AR18" s="131"/>
    </row>
    <row r="19" spans="1:46" x14ac:dyDescent="0.15">
      <c r="A19" s="80"/>
      <c r="AK19" s="46" t="s">
        <v>181</v>
      </c>
    </row>
    <row r="20" spans="1:46" x14ac:dyDescent="0.15">
      <c r="A20" s="80"/>
      <c r="AK20" s="93"/>
      <c r="AL20" s="100"/>
      <c r="AM20" s="100"/>
      <c r="AN20" s="110"/>
      <c r="AO20" s="117" t="s">
        <v>501</v>
      </c>
      <c r="AP20" s="127" t="s">
        <v>338</v>
      </c>
      <c r="AQ20" s="140" t="s">
        <v>39</v>
      </c>
      <c r="AR20" s="154"/>
    </row>
    <row r="21" spans="1:46" s="81" customFormat="1" x14ac:dyDescent="0.15">
      <c r="A21" s="83"/>
      <c r="AK21" s="1015" t="s">
        <v>502</v>
      </c>
      <c r="AL21" s="1016"/>
      <c r="AM21" s="1016"/>
      <c r="AN21" s="1017"/>
      <c r="AO21" s="118">
        <v>24.52</v>
      </c>
      <c r="AP21" s="128">
        <v>24.75</v>
      </c>
      <c r="AQ21" s="141">
        <v>-0.23</v>
      </c>
      <c r="AS21" s="161"/>
      <c r="AT21" s="83"/>
    </row>
    <row r="22" spans="1:46" s="81" customFormat="1" x14ac:dyDescent="0.15">
      <c r="A22" s="83"/>
      <c r="AK22" s="1015" t="s">
        <v>503</v>
      </c>
      <c r="AL22" s="1016"/>
      <c r="AM22" s="1016"/>
      <c r="AN22" s="1017"/>
      <c r="AO22" s="119">
        <v>98</v>
      </c>
      <c r="AP22" s="129">
        <v>95.6</v>
      </c>
      <c r="AQ22" s="142">
        <v>2.4</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x14ac:dyDescent="0.15">
      <c r="A26" s="1037" t="s">
        <v>504</v>
      </c>
      <c r="B26" s="1037"/>
      <c r="C26" s="1037"/>
      <c r="D26" s="1037"/>
      <c r="E26" s="1037"/>
      <c r="F26" s="1037"/>
      <c r="G26" s="1037"/>
      <c r="H26" s="1037"/>
      <c r="I26" s="1037"/>
      <c r="J26" s="1037"/>
      <c r="K26" s="1037"/>
      <c r="L26" s="1037"/>
      <c r="M26" s="1037"/>
      <c r="N26" s="1037"/>
      <c r="O26" s="1037"/>
      <c r="P26" s="1037"/>
      <c r="Q26" s="1037"/>
      <c r="R26" s="1037"/>
      <c r="S26" s="1037"/>
      <c r="T26" s="1037"/>
      <c r="U26" s="1037"/>
      <c r="V26" s="1037"/>
      <c r="W26" s="1037"/>
      <c r="X26" s="1037"/>
      <c r="Y26" s="1037"/>
      <c r="Z26" s="1037"/>
      <c r="AA26" s="1037"/>
      <c r="AB26" s="1037"/>
      <c r="AC26" s="1037"/>
      <c r="AD26" s="1037"/>
      <c r="AE26" s="1037"/>
      <c r="AF26" s="1037"/>
      <c r="AG26" s="1037"/>
      <c r="AH26" s="1037"/>
      <c r="AI26" s="1037"/>
      <c r="AJ26" s="1037"/>
      <c r="AK26" s="1037"/>
      <c r="AL26" s="1037"/>
      <c r="AM26" s="1037"/>
      <c r="AN26" s="1037"/>
      <c r="AO26" s="1037"/>
      <c r="AP26" s="1037"/>
      <c r="AQ26" s="1037"/>
      <c r="AR26" s="1037"/>
      <c r="AS26" s="1037"/>
      <c r="AT26" s="83"/>
    </row>
    <row r="27" spans="1:46" x14ac:dyDescent="0.15">
      <c r="A27" s="85"/>
      <c r="AS27" s="159"/>
      <c r="AT27" s="159"/>
    </row>
    <row r="28" spans="1:46" ht="17.25" x14ac:dyDescent="0.15">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AK29" s="81" t="s">
        <v>58</v>
      </c>
      <c r="AL29" s="81"/>
      <c r="AM29" s="81"/>
      <c r="AN29" s="81"/>
      <c r="AS29" s="164"/>
    </row>
    <row r="30" spans="1:46" ht="13.5" customHeight="1" x14ac:dyDescent="0.15">
      <c r="A30" s="80"/>
      <c r="AK30" s="91"/>
      <c r="AL30" s="98"/>
      <c r="AM30" s="98"/>
      <c r="AN30" s="108"/>
      <c r="AO30" s="1027" t="s">
        <v>86</v>
      </c>
      <c r="AP30" s="125"/>
      <c r="AQ30" s="136" t="s">
        <v>494</v>
      </c>
      <c r="AR30" s="150"/>
    </row>
    <row r="31" spans="1:46" x14ac:dyDescent="0.15">
      <c r="A31" s="80"/>
      <c r="AK31" s="92"/>
      <c r="AL31" s="99"/>
      <c r="AM31" s="99"/>
      <c r="AN31" s="109"/>
      <c r="AO31" s="1028"/>
      <c r="AP31" s="126" t="s">
        <v>495</v>
      </c>
      <c r="AQ31" s="137" t="s">
        <v>496</v>
      </c>
      <c r="AR31" s="151" t="s">
        <v>497</v>
      </c>
    </row>
    <row r="32" spans="1:46" ht="27" customHeight="1" x14ac:dyDescent="0.15">
      <c r="A32" s="80"/>
      <c r="AK32" s="1031" t="s">
        <v>505</v>
      </c>
      <c r="AL32" s="1032"/>
      <c r="AM32" s="1032"/>
      <c r="AN32" s="1033"/>
      <c r="AO32" s="116">
        <v>464236</v>
      </c>
      <c r="AP32" s="116">
        <v>169925</v>
      </c>
      <c r="AQ32" s="143">
        <v>170896</v>
      </c>
      <c r="AR32" s="153">
        <v>-0.6</v>
      </c>
    </row>
    <row r="33" spans="1:46" ht="13.5" customHeight="1" x14ac:dyDescent="0.15">
      <c r="A33" s="80"/>
      <c r="AK33" s="1031" t="s">
        <v>506</v>
      </c>
      <c r="AL33" s="1032"/>
      <c r="AM33" s="1032"/>
      <c r="AN33" s="1033"/>
      <c r="AO33" s="116" t="s">
        <v>195</v>
      </c>
      <c r="AP33" s="116" t="s">
        <v>195</v>
      </c>
      <c r="AQ33" s="143" t="s">
        <v>195</v>
      </c>
      <c r="AR33" s="153" t="s">
        <v>195</v>
      </c>
    </row>
    <row r="34" spans="1:46" ht="27" customHeight="1" x14ac:dyDescent="0.15">
      <c r="A34" s="80"/>
      <c r="AK34" s="1031" t="s">
        <v>507</v>
      </c>
      <c r="AL34" s="1032"/>
      <c r="AM34" s="1032"/>
      <c r="AN34" s="1033"/>
      <c r="AO34" s="116" t="s">
        <v>195</v>
      </c>
      <c r="AP34" s="116" t="s">
        <v>195</v>
      </c>
      <c r="AQ34" s="143">
        <v>5</v>
      </c>
      <c r="AR34" s="153" t="s">
        <v>195</v>
      </c>
    </row>
    <row r="35" spans="1:46" ht="27" customHeight="1" x14ac:dyDescent="0.15">
      <c r="A35" s="80"/>
      <c r="AK35" s="1031" t="s">
        <v>508</v>
      </c>
      <c r="AL35" s="1032"/>
      <c r="AM35" s="1032"/>
      <c r="AN35" s="1033"/>
      <c r="AO35" s="116">
        <v>46778</v>
      </c>
      <c r="AP35" s="116">
        <v>17122</v>
      </c>
      <c r="AQ35" s="143">
        <v>33138</v>
      </c>
      <c r="AR35" s="153">
        <v>-48.3</v>
      </c>
    </row>
    <row r="36" spans="1:46" ht="27" customHeight="1" x14ac:dyDescent="0.15">
      <c r="A36" s="80"/>
      <c r="AK36" s="1031" t="s">
        <v>35</v>
      </c>
      <c r="AL36" s="1032"/>
      <c r="AM36" s="1032"/>
      <c r="AN36" s="1033"/>
      <c r="AO36" s="116" t="s">
        <v>195</v>
      </c>
      <c r="AP36" s="116" t="s">
        <v>195</v>
      </c>
      <c r="AQ36" s="143">
        <v>2943</v>
      </c>
      <c r="AR36" s="153" t="s">
        <v>195</v>
      </c>
    </row>
    <row r="37" spans="1:46" ht="13.5" customHeight="1" x14ac:dyDescent="0.15">
      <c r="A37" s="80"/>
      <c r="AK37" s="1031" t="s">
        <v>347</v>
      </c>
      <c r="AL37" s="1032"/>
      <c r="AM37" s="1032"/>
      <c r="AN37" s="1033"/>
      <c r="AO37" s="116">
        <v>269</v>
      </c>
      <c r="AP37" s="116">
        <v>98</v>
      </c>
      <c r="AQ37" s="143">
        <v>1487</v>
      </c>
      <c r="AR37" s="153">
        <v>-93.4</v>
      </c>
    </row>
    <row r="38" spans="1:46" ht="27" customHeight="1" x14ac:dyDescent="0.15">
      <c r="A38" s="80"/>
      <c r="AK38" s="1034" t="s">
        <v>509</v>
      </c>
      <c r="AL38" s="1035"/>
      <c r="AM38" s="1035"/>
      <c r="AN38" s="1036"/>
      <c r="AO38" s="120">
        <v>218</v>
      </c>
      <c r="AP38" s="120">
        <v>80</v>
      </c>
      <c r="AQ38" s="144">
        <v>60</v>
      </c>
      <c r="AR38" s="142">
        <v>33.299999999999997</v>
      </c>
      <c r="AS38" s="164"/>
    </row>
    <row r="39" spans="1:46" x14ac:dyDescent="0.15">
      <c r="A39" s="80"/>
      <c r="AK39" s="1034" t="s">
        <v>83</v>
      </c>
      <c r="AL39" s="1035"/>
      <c r="AM39" s="1035"/>
      <c r="AN39" s="1036"/>
      <c r="AO39" s="116">
        <v>-53676</v>
      </c>
      <c r="AP39" s="116">
        <v>-19647</v>
      </c>
      <c r="AQ39" s="143">
        <v>-8408</v>
      </c>
      <c r="AR39" s="153">
        <v>133.69999999999999</v>
      </c>
      <c r="AS39" s="164"/>
    </row>
    <row r="40" spans="1:46" ht="27" customHeight="1" x14ac:dyDescent="0.15">
      <c r="A40" s="80"/>
      <c r="AK40" s="1031" t="s">
        <v>510</v>
      </c>
      <c r="AL40" s="1032"/>
      <c r="AM40" s="1032"/>
      <c r="AN40" s="1033"/>
      <c r="AO40" s="116">
        <v>-363633</v>
      </c>
      <c r="AP40" s="116">
        <v>-133101</v>
      </c>
      <c r="AQ40" s="143">
        <v>-141122</v>
      </c>
      <c r="AR40" s="153">
        <v>-5.7</v>
      </c>
      <c r="AS40" s="164"/>
    </row>
    <row r="41" spans="1:46" x14ac:dyDescent="0.15">
      <c r="A41" s="80"/>
      <c r="AK41" s="1021" t="s">
        <v>390</v>
      </c>
      <c r="AL41" s="1022"/>
      <c r="AM41" s="1022"/>
      <c r="AN41" s="1023"/>
      <c r="AO41" s="116">
        <v>94192</v>
      </c>
      <c r="AP41" s="116">
        <v>34477</v>
      </c>
      <c r="AQ41" s="143">
        <v>59000</v>
      </c>
      <c r="AR41" s="153">
        <v>-41.6</v>
      </c>
      <c r="AS41" s="164"/>
    </row>
    <row r="42" spans="1:46" x14ac:dyDescent="0.15">
      <c r="A42" s="80"/>
      <c r="AK42" s="94"/>
      <c r="AQ42" s="131"/>
      <c r="AR42" s="131"/>
      <c r="AS42" s="164"/>
    </row>
    <row r="43" spans="1:46" x14ac:dyDescent="0.15">
      <c r="A43" s="80"/>
      <c r="AP43" s="132"/>
      <c r="AQ43" s="131"/>
      <c r="AS43" s="164"/>
    </row>
    <row r="44" spans="1:46" x14ac:dyDescent="0.15">
      <c r="A44" s="80"/>
      <c r="AQ44" s="131"/>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15">
      <c r="A47" s="88" t="s">
        <v>511</v>
      </c>
    </row>
    <row r="48" spans="1:46" x14ac:dyDescent="0.15">
      <c r="A48" s="80"/>
      <c r="AK48" s="87" t="s">
        <v>512</v>
      </c>
      <c r="AL48" s="87"/>
      <c r="AM48" s="87"/>
      <c r="AN48" s="87"/>
      <c r="AO48" s="87"/>
      <c r="AP48" s="87"/>
      <c r="AQ48" s="130"/>
      <c r="AR48" s="87"/>
    </row>
    <row r="49" spans="1:44" ht="13.5" customHeight="1" x14ac:dyDescent="0.15">
      <c r="A49" s="80"/>
      <c r="AK49" s="95"/>
      <c r="AL49" s="101"/>
      <c r="AM49" s="1029" t="s">
        <v>86</v>
      </c>
      <c r="AN49" s="1024" t="s">
        <v>442</v>
      </c>
      <c r="AO49" s="1025"/>
      <c r="AP49" s="1025"/>
      <c r="AQ49" s="1025"/>
      <c r="AR49" s="1026"/>
    </row>
    <row r="50" spans="1:44" x14ac:dyDescent="0.15">
      <c r="A50" s="80"/>
      <c r="AK50" s="96"/>
      <c r="AL50" s="102"/>
      <c r="AM50" s="1030"/>
      <c r="AN50" s="112" t="s">
        <v>458</v>
      </c>
      <c r="AO50" s="122" t="s">
        <v>459</v>
      </c>
      <c r="AP50" s="133" t="s">
        <v>513</v>
      </c>
      <c r="AQ50" s="146" t="s">
        <v>385</v>
      </c>
      <c r="AR50" s="156" t="s">
        <v>514</v>
      </c>
    </row>
    <row r="51" spans="1:44" x14ac:dyDescent="0.15">
      <c r="A51" s="80"/>
      <c r="AK51" s="95" t="s">
        <v>478</v>
      </c>
      <c r="AL51" s="101"/>
      <c r="AM51" s="106">
        <v>1286634</v>
      </c>
      <c r="AN51" s="113">
        <v>417738</v>
      </c>
      <c r="AO51" s="123">
        <v>400.1</v>
      </c>
      <c r="AP51" s="134">
        <v>301035</v>
      </c>
      <c r="AQ51" s="147">
        <v>12.2</v>
      </c>
      <c r="AR51" s="157">
        <v>387.9</v>
      </c>
    </row>
    <row r="52" spans="1:44" x14ac:dyDescent="0.15">
      <c r="A52" s="80"/>
      <c r="AK52" s="97"/>
      <c r="AL52" s="103" t="s">
        <v>273</v>
      </c>
      <c r="AM52" s="107">
        <v>157416</v>
      </c>
      <c r="AN52" s="114">
        <v>51109</v>
      </c>
      <c r="AO52" s="124">
        <v>101</v>
      </c>
      <c r="AP52" s="135">
        <v>154376</v>
      </c>
      <c r="AQ52" s="148">
        <v>29.1</v>
      </c>
      <c r="AR52" s="158">
        <v>71.900000000000006</v>
      </c>
    </row>
    <row r="53" spans="1:44" x14ac:dyDescent="0.15">
      <c r="A53" s="80"/>
      <c r="AK53" s="95" t="s">
        <v>320</v>
      </c>
      <c r="AL53" s="101"/>
      <c r="AM53" s="106">
        <v>270731</v>
      </c>
      <c r="AN53" s="113">
        <v>91618</v>
      </c>
      <c r="AO53" s="123">
        <v>-78.099999999999994</v>
      </c>
      <c r="AP53" s="134">
        <v>277467</v>
      </c>
      <c r="AQ53" s="147">
        <v>-7.8</v>
      </c>
      <c r="AR53" s="157">
        <v>-70.3</v>
      </c>
    </row>
    <row r="54" spans="1:44" x14ac:dyDescent="0.15">
      <c r="A54" s="80"/>
      <c r="AK54" s="97"/>
      <c r="AL54" s="103" t="s">
        <v>273</v>
      </c>
      <c r="AM54" s="107">
        <v>186825</v>
      </c>
      <c r="AN54" s="114">
        <v>63223</v>
      </c>
      <c r="AO54" s="124">
        <v>23.7</v>
      </c>
      <c r="AP54" s="135">
        <v>128378</v>
      </c>
      <c r="AQ54" s="148">
        <v>-16.8</v>
      </c>
      <c r="AR54" s="158">
        <v>40.5</v>
      </c>
    </row>
    <row r="55" spans="1:44" x14ac:dyDescent="0.15">
      <c r="A55" s="80"/>
      <c r="AK55" s="95" t="s">
        <v>133</v>
      </c>
      <c r="AL55" s="101"/>
      <c r="AM55" s="106">
        <v>353197</v>
      </c>
      <c r="AN55" s="113">
        <v>123323</v>
      </c>
      <c r="AO55" s="123">
        <v>34.6</v>
      </c>
      <c r="AP55" s="134">
        <v>282256</v>
      </c>
      <c r="AQ55" s="147">
        <v>1.7</v>
      </c>
      <c r="AR55" s="157">
        <v>32.9</v>
      </c>
    </row>
    <row r="56" spans="1:44" x14ac:dyDescent="0.15">
      <c r="A56" s="80"/>
      <c r="AK56" s="97"/>
      <c r="AL56" s="103" t="s">
        <v>273</v>
      </c>
      <c r="AM56" s="107">
        <v>226998</v>
      </c>
      <c r="AN56" s="114">
        <v>79259</v>
      </c>
      <c r="AO56" s="124">
        <v>25.4</v>
      </c>
      <c r="AP56" s="135">
        <v>145453</v>
      </c>
      <c r="AQ56" s="148">
        <v>13.3</v>
      </c>
      <c r="AR56" s="158">
        <v>12.1</v>
      </c>
    </row>
    <row r="57" spans="1:44" x14ac:dyDescent="0.15">
      <c r="A57" s="80"/>
      <c r="AK57" s="95" t="s">
        <v>515</v>
      </c>
      <c r="AL57" s="101"/>
      <c r="AM57" s="106">
        <v>493920</v>
      </c>
      <c r="AN57" s="113">
        <v>175087</v>
      </c>
      <c r="AO57" s="123">
        <v>42</v>
      </c>
      <c r="AP57" s="134">
        <v>295341</v>
      </c>
      <c r="AQ57" s="147">
        <v>4.5999999999999996</v>
      </c>
      <c r="AR57" s="157">
        <v>37.4</v>
      </c>
    </row>
    <row r="58" spans="1:44" x14ac:dyDescent="0.15">
      <c r="A58" s="80"/>
      <c r="AK58" s="97"/>
      <c r="AL58" s="103" t="s">
        <v>273</v>
      </c>
      <c r="AM58" s="107">
        <v>406108</v>
      </c>
      <c r="AN58" s="114">
        <v>143959</v>
      </c>
      <c r="AO58" s="124">
        <v>81.599999999999994</v>
      </c>
      <c r="AP58" s="135">
        <v>137402</v>
      </c>
      <c r="AQ58" s="148">
        <v>-5.5</v>
      </c>
      <c r="AR58" s="158">
        <v>87.1</v>
      </c>
    </row>
    <row r="59" spans="1:44" x14ac:dyDescent="0.15">
      <c r="A59" s="80"/>
      <c r="AK59" s="95" t="s">
        <v>516</v>
      </c>
      <c r="AL59" s="101"/>
      <c r="AM59" s="106">
        <v>1253719</v>
      </c>
      <c r="AN59" s="113">
        <v>458902</v>
      </c>
      <c r="AO59" s="123">
        <v>162.1</v>
      </c>
      <c r="AP59" s="134">
        <v>292845</v>
      </c>
      <c r="AQ59" s="147">
        <v>-0.8</v>
      </c>
      <c r="AR59" s="157">
        <v>162.9</v>
      </c>
    </row>
    <row r="60" spans="1:44" x14ac:dyDescent="0.15">
      <c r="A60" s="80"/>
      <c r="AK60" s="97"/>
      <c r="AL60" s="103" t="s">
        <v>273</v>
      </c>
      <c r="AM60" s="107">
        <v>1068695</v>
      </c>
      <c r="AN60" s="114">
        <v>391177</v>
      </c>
      <c r="AO60" s="124">
        <v>171.7</v>
      </c>
      <c r="AP60" s="135">
        <v>143187</v>
      </c>
      <c r="AQ60" s="148">
        <v>4.2</v>
      </c>
      <c r="AR60" s="158">
        <v>167.5</v>
      </c>
    </row>
    <row r="61" spans="1:44" x14ac:dyDescent="0.15">
      <c r="A61" s="80"/>
      <c r="AK61" s="95" t="s">
        <v>517</v>
      </c>
      <c r="AL61" s="104"/>
      <c r="AM61" s="106">
        <v>731640</v>
      </c>
      <c r="AN61" s="113">
        <v>253334</v>
      </c>
      <c r="AO61" s="123">
        <v>112.1</v>
      </c>
      <c r="AP61" s="134">
        <v>289789</v>
      </c>
      <c r="AQ61" s="149">
        <v>2</v>
      </c>
      <c r="AR61" s="157">
        <v>110.1</v>
      </c>
    </row>
    <row r="62" spans="1:44" x14ac:dyDescent="0.15">
      <c r="A62" s="80"/>
      <c r="AK62" s="97"/>
      <c r="AL62" s="103" t="s">
        <v>273</v>
      </c>
      <c r="AM62" s="107">
        <v>409208</v>
      </c>
      <c r="AN62" s="114">
        <v>145745</v>
      </c>
      <c r="AO62" s="124">
        <v>80.7</v>
      </c>
      <c r="AP62" s="135">
        <v>141759</v>
      </c>
      <c r="AQ62" s="148">
        <v>4.9000000000000004</v>
      </c>
      <c r="AR62" s="158">
        <v>75.8</v>
      </c>
    </row>
    <row r="63" spans="1:44" x14ac:dyDescent="0.15">
      <c r="A63" s="80"/>
    </row>
    <row r="64" spans="1:44" x14ac:dyDescent="0.15">
      <c r="A64" s="80"/>
    </row>
    <row r="65" spans="1:46" x14ac:dyDescent="0.15">
      <c r="A65" s="8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S67" s="159"/>
      <c r="AT67" s="159"/>
    </row>
    <row r="70" spans="1:46" hidden="1" x14ac:dyDescent="0.15"/>
    <row r="71" spans="1:46" hidden="1" x14ac:dyDescent="0.15"/>
    <row r="72" spans="1:46" hidden="1" x14ac:dyDescent="0.15"/>
    <row r="73" spans="1:46" hidden="1" x14ac:dyDescent="0.15"/>
  </sheetData>
  <sheetProtection algorithmName="SHA-512" hashValue="H+Lur1Gux7skibWtRQ7P09omjLaaVkBVVKN0z9Vh/KrfTJbEhv4rDp5auty8Cubwfoa/KieLirFWSSzHPyFLCg==" saltValue="EaLQQU4c0tiaAz2D5+vKH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99</v>
      </c>
    </row>
    <row r="121" spans="125:125" ht="13.5" hidden="1" customHeight="1" x14ac:dyDescent="0.15">
      <c r="DU121" s="78"/>
    </row>
  </sheetData>
  <sheetProtection algorithmName="SHA-512" hashValue="UNBnvEfMDYvuwkBTrwXaG7gNWMo3ZFkt75WF2AeM0isae0f/7PJiuU9FC7DIFLKQPh0DjLzvxAdciAtkKVzFlg==" saltValue="BC9tRsV2jqdlM5bnW5cAL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99</v>
      </c>
    </row>
  </sheetData>
  <sheetProtection algorithmName="SHA-512" hashValue="CM+NEHxieGRNc4KoBhO2BH0GQGkuL34sD2UopDiRzPKsEWEEyfRBEkluIrLhdF4MwtSe3JVxaj5txjxdZEWdcQ==" saltValue="+qfPYyy9PpDBgYZ9GZGpj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8</v>
      </c>
      <c r="C46" s="170"/>
      <c r="D46" s="170"/>
      <c r="E46" s="171" t="s">
        <v>16</v>
      </c>
      <c r="F46" s="172" t="s">
        <v>519</v>
      </c>
      <c r="G46" s="176" t="s">
        <v>520</v>
      </c>
      <c r="H46" s="176" t="s">
        <v>521</v>
      </c>
      <c r="I46" s="176" t="s">
        <v>253</v>
      </c>
      <c r="J46" s="181" t="s">
        <v>522</v>
      </c>
    </row>
    <row r="47" spans="2:10" ht="57.75" customHeight="1" x14ac:dyDescent="0.15">
      <c r="B47" s="167"/>
      <c r="C47" s="1038" t="s">
        <v>3</v>
      </c>
      <c r="D47" s="1038"/>
      <c r="E47" s="1039"/>
      <c r="F47" s="173">
        <v>29.9</v>
      </c>
      <c r="G47" s="177">
        <v>27.63</v>
      </c>
      <c r="H47" s="177">
        <v>28.67</v>
      </c>
      <c r="I47" s="177">
        <v>28.34</v>
      </c>
      <c r="J47" s="182">
        <v>27.74</v>
      </c>
    </row>
    <row r="48" spans="2:10" ht="57.75" customHeight="1" x14ac:dyDescent="0.15">
      <c r="B48" s="168"/>
      <c r="C48" s="1040" t="s">
        <v>4</v>
      </c>
      <c r="D48" s="1040"/>
      <c r="E48" s="1041"/>
      <c r="F48" s="174">
        <v>3.26</v>
      </c>
      <c r="G48" s="178">
        <v>3.47</v>
      </c>
      <c r="H48" s="178">
        <v>3.69</v>
      </c>
      <c r="I48" s="178">
        <v>4.5999999999999996</v>
      </c>
      <c r="J48" s="183">
        <v>3.71</v>
      </c>
    </row>
    <row r="49" spans="2:10" ht="57.75" customHeight="1" x14ac:dyDescent="0.15">
      <c r="B49" s="169"/>
      <c r="C49" s="1042" t="s">
        <v>15</v>
      </c>
      <c r="D49" s="1042"/>
      <c r="E49" s="1043"/>
      <c r="F49" s="175">
        <v>0.77</v>
      </c>
      <c r="G49" s="179">
        <v>0.47</v>
      </c>
      <c r="H49" s="179">
        <v>0.09</v>
      </c>
      <c r="I49" s="179">
        <v>0.96</v>
      </c>
      <c r="J49" s="184" t="s">
        <v>523</v>
      </c>
    </row>
    <row r="50" spans="2:10" x14ac:dyDescent="0.15"/>
  </sheetData>
  <sheetProtection algorithmName="SHA-512" hashValue="clsSQCpnXFcxIcnrhdZsGcjj/UvFkdLukRTEM+peiXjeSnEWPdqeE3aVnOWEWwhrsthJcZrW7l+aJKnRP7hU4Q==" saltValue="5U9+41KcT9VGocaRWUytm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519</v>
      </c>
      <c r="G33" s="198" t="s">
        <v>520</v>
      </c>
      <c r="H33" s="198" t="s">
        <v>521</v>
      </c>
      <c r="I33" s="198" t="s">
        <v>253</v>
      </c>
      <c r="J33" s="201" t="s">
        <v>522</v>
      </c>
      <c r="K33" s="185"/>
      <c r="L33" s="185"/>
      <c r="M33" s="185"/>
      <c r="N33" s="185"/>
      <c r="O33" s="185"/>
      <c r="P33" s="185"/>
    </row>
    <row r="34" spans="1:16" ht="39" customHeight="1" x14ac:dyDescent="0.15">
      <c r="A34" s="185"/>
      <c r="B34" s="187"/>
      <c r="C34" s="1044" t="s">
        <v>285</v>
      </c>
      <c r="D34" s="1044"/>
      <c r="E34" s="1045"/>
      <c r="F34" s="196">
        <v>4.62</v>
      </c>
      <c r="G34" s="199">
        <v>5.01</v>
      </c>
      <c r="H34" s="199">
        <v>7.53</v>
      </c>
      <c r="I34" s="199">
        <v>6.86</v>
      </c>
      <c r="J34" s="202">
        <v>6.9</v>
      </c>
      <c r="K34" s="185"/>
      <c r="L34" s="185"/>
      <c r="M34" s="185"/>
      <c r="N34" s="185"/>
      <c r="O34" s="185"/>
      <c r="P34" s="185"/>
    </row>
    <row r="35" spans="1:16" ht="39" customHeight="1" x14ac:dyDescent="0.15">
      <c r="A35" s="185"/>
      <c r="B35" s="188"/>
      <c r="C35" s="1046" t="s">
        <v>447</v>
      </c>
      <c r="D35" s="1046"/>
      <c r="E35" s="1047"/>
      <c r="F35" s="197">
        <v>3.25</v>
      </c>
      <c r="G35" s="200">
        <v>3.47</v>
      </c>
      <c r="H35" s="200">
        <v>3.69</v>
      </c>
      <c r="I35" s="200">
        <v>4.5999999999999996</v>
      </c>
      <c r="J35" s="203">
        <v>3.71</v>
      </c>
      <c r="K35" s="185"/>
      <c r="L35" s="185"/>
      <c r="M35" s="185"/>
      <c r="N35" s="185"/>
      <c r="O35" s="185"/>
      <c r="P35" s="185"/>
    </row>
    <row r="36" spans="1:16" ht="39" customHeight="1" x14ac:dyDescent="0.15">
      <c r="A36" s="185"/>
      <c r="B36" s="188"/>
      <c r="C36" s="1046" t="s">
        <v>283</v>
      </c>
      <c r="D36" s="1046"/>
      <c r="E36" s="1047"/>
      <c r="F36" s="197">
        <v>0.6</v>
      </c>
      <c r="G36" s="200">
        <v>1.07</v>
      </c>
      <c r="H36" s="200">
        <v>2.42</v>
      </c>
      <c r="I36" s="200">
        <v>0.61</v>
      </c>
      <c r="J36" s="203">
        <v>0.7</v>
      </c>
      <c r="K36" s="185"/>
      <c r="L36" s="185"/>
      <c r="M36" s="185"/>
      <c r="N36" s="185"/>
      <c r="O36" s="185"/>
      <c r="P36" s="185"/>
    </row>
    <row r="37" spans="1:16" ht="39" customHeight="1" x14ac:dyDescent="0.15">
      <c r="A37" s="185"/>
      <c r="B37" s="188"/>
      <c r="C37" s="1046" t="s">
        <v>456</v>
      </c>
      <c r="D37" s="1046"/>
      <c r="E37" s="1047"/>
      <c r="F37" s="197">
        <v>0.43</v>
      </c>
      <c r="G37" s="200">
        <v>0.28000000000000003</v>
      </c>
      <c r="H37" s="200">
        <v>0.06</v>
      </c>
      <c r="I37" s="200">
        <v>7.0000000000000007E-2</v>
      </c>
      <c r="J37" s="203">
        <v>0.11</v>
      </c>
      <c r="K37" s="185"/>
      <c r="L37" s="185"/>
      <c r="M37" s="185"/>
      <c r="N37" s="185"/>
      <c r="O37" s="185"/>
      <c r="P37" s="185"/>
    </row>
    <row r="38" spans="1:16" ht="39" customHeight="1" x14ac:dyDescent="0.15">
      <c r="A38" s="185"/>
      <c r="B38" s="188"/>
      <c r="C38" s="1046" t="s">
        <v>460</v>
      </c>
      <c r="D38" s="1046"/>
      <c r="E38" s="1047"/>
      <c r="F38" s="197" t="s">
        <v>195</v>
      </c>
      <c r="G38" s="200" t="s">
        <v>195</v>
      </c>
      <c r="H38" s="200" t="s">
        <v>195</v>
      </c>
      <c r="I38" s="200" t="s">
        <v>195</v>
      </c>
      <c r="J38" s="203">
        <v>0.02</v>
      </c>
      <c r="K38" s="185"/>
      <c r="L38" s="185"/>
      <c r="M38" s="185"/>
      <c r="N38" s="185"/>
      <c r="O38" s="185"/>
      <c r="P38" s="185"/>
    </row>
    <row r="39" spans="1:16" ht="39" customHeight="1" x14ac:dyDescent="0.15">
      <c r="A39" s="185"/>
      <c r="B39" s="188"/>
      <c r="C39" s="1046" t="s">
        <v>220</v>
      </c>
      <c r="D39" s="1046"/>
      <c r="E39" s="1047"/>
      <c r="F39" s="197">
        <v>0</v>
      </c>
      <c r="G39" s="200">
        <v>0</v>
      </c>
      <c r="H39" s="200">
        <v>0</v>
      </c>
      <c r="I39" s="200">
        <v>0</v>
      </c>
      <c r="J39" s="203">
        <v>0</v>
      </c>
      <c r="K39" s="185"/>
      <c r="L39" s="185"/>
      <c r="M39" s="185"/>
      <c r="N39" s="185"/>
      <c r="O39" s="185"/>
      <c r="P39" s="185"/>
    </row>
    <row r="40" spans="1:16" ht="39" customHeight="1" x14ac:dyDescent="0.15">
      <c r="A40" s="185"/>
      <c r="B40" s="188"/>
      <c r="C40" s="1046"/>
      <c r="D40" s="1046"/>
      <c r="E40" s="1047"/>
      <c r="F40" s="197"/>
      <c r="G40" s="200"/>
      <c r="H40" s="200"/>
      <c r="I40" s="200"/>
      <c r="J40" s="203"/>
      <c r="K40" s="185"/>
      <c r="L40" s="185"/>
      <c r="M40" s="185"/>
      <c r="N40" s="185"/>
      <c r="O40" s="185"/>
      <c r="P40" s="185"/>
    </row>
    <row r="41" spans="1:16" ht="39" customHeight="1" x14ac:dyDescent="0.15">
      <c r="A41" s="185"/>
      <c r="B41" s="188"/>
      <c r="C41" s="1046"/>
      <c r="D41" s="1046"/>
      <c r="E41" s="1047"/>
      <c r="F41" s="197"/>
      <c r="G41" s="200"/>
      <c r="H41" s="200"/>
      <c r="I41" s="200"/>
      <c r="J41" s="203"/>
      <c r="K41" s="185"/>
      <c r="L41" s="185"/>
      <c r="M41" s="185"/>
      <c r="N41" s="185"/>
      <c r="O41" s="185"/>
      <c r="P41" s="185"/>
    </row>
    <row r="42" spans="1:16" ht="39" customHeight="1" x14ac:dyDescent="0.15">
      <c r="A42" s="185"/>
      <c r="B42" s="189"/>
      <c r="C42" s="1046" t="s">
        <v>224</v>
      </c>
      <c r="D42" s="1046"/>
      <c r="E42" s="1047"/>
      <c r="F42" s="197" t="s">
        <v>195</v>
      </c>
      <c r="G42" s="200" t="s">
        <v>195</v>
      </c>
      <c r="H42" s="200" t="s">
        <v>195</v>
      </c>
      <c r="I42" s="200" t="s">
        <v>195</v>
      </c>
      <c r="J42" s="203" t="s">
        <v>195</v>
      </c>
      <c r="K42" s="185"/>
      <c r="L42" s="185"/>
      <c r="M42" s="185"/>
      <c r="N42" s="185"/>
      <c r="O42" s="185"/>
      <c r="P42" s="185"/>
    </row>
    <row r="43" spans="1:16" ht="39" customHeight="1" x14ac:dyDescent="0.15">
      <c r="A43" s="185"/>
      <c r="B43" s="190"/>
      <c r="C43" s="1048" t="s">
        <v>301</v>
      </c>
      <c r="D43" s="1048"/>
      <c r="E43" s="1049"/>
      <c r="F43" s="175">
        <v>0</v>
      </c>
      <c r="G43" s="179">
        <v>0</v>
      </c>
      <c r="H43" s="179">
        <v>0</v>
      </c>
      <c r="I43" s="179">
        <v>0.01</v>
      </c>
      <c r="J43" s="184" t="s">
        <v>195</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Q50qr0bceczu6Sru/f+0BXLdijepYZpnFyHTBkMyp6APPapZ1fyIPIx21I9Bu+wXpG6rMJlmfQ/1K9mJhwAAbA==" saltValue="5WwXdNWi1cm4JW3g64NDb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6" zoomScale="70" zoomScaleNormal="7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15">
      <c r="A44" s="85"/>
      <c r="B44" s="204" t="s">
        <v>22</v>
      </c>
      <c r="C44" s="210"/>
      <c r="D44" s="210"/>
      <c r="E44" s="218"/>
      <c r="F44" s="218"/>
      <c r="G44" s="218"/>
      <c r="H44" s="218"/>
      <c r="I44" s="218"/>
      <c r="J44" s="221" t="s">
        <v>16</v>
      </c>
      <c r="K44" s="223" t="s">
        <v>519</v>
      </c>
      <c r="L44" s="232" t="s">
        <v>520</v>
      </c>
      <c r="M44" s="232" t="s">
        <v>521</v>
      </c>
      <c r="N44" s="232" t="s">
        <v>253</v>
      </c>
      <c r="O44" s="241" t="s">
        <v>522</v>
      </c>
      <c r="P44" s="85"/>
      <c r="Q44" s="85"/>
      <c r="R44" s="85"/>
      <c r="S44" s="85"/>
      <c r="T44" s="85"/>
      <c r="U44" s="85"/>
    </row>
    <row r="45" spans="1:21" ht="30.75" customHeight="1" x14ac:dyDescent="0.15">
      <c r="A45" s="85"/>
      <c r="B45" s="1065" t="s">
        <v>24</v>
      </c>
      <c r="C45" s="1066"/>
      <c r="D45" s="213"/>
      <c r="E45" s="1079" t="s">
        <v>21</v>
      </c>
      <c r="F45" s="1079"/>
      <c r="G45" s="1079"/>
      <c r="H45" s="1079"/>
      <c r="I45" s="1079"/>
      <c r="J45" s="1080"/>
      <c r="K45" s="224">
        <v>426</v>
      </c>
      <c r="L45" s="233">
        <v>415</v>
      </c>
      <c r="M45" s="233">
        <v>390</v>
      </c>
      <c r="N45" s="233">
        <v>411</v>
      </c>
      <c r="O45" s="242">
        <v>464</v>
      </c>
      <c r="P45" s="85"/>
      <c r="Q45" s="85"/>
      <c r="R45" s="85"/>
      <c r="S45" s="85"/>
      <c r="T45" s="85"/>
      <c r="U45" s="85"/>
    </row>
    <row r="46" spans="1:21" ht="30.75" customHeight="1" x14ac:dyDescent="0.15">
      <c r="A46" s="85"/>
      <c r="B46" s="1067"/>
      <c r="C46" s="1068"/>
      <c r="D46" s="214"/>
      <c r="E46" s="1071" t="s">
        <v>27</v>
      </c>
      <c r="F46" s="1071"/>
      <c r="G46" s="1071"/>
      <c r="H46" s="1071"/>
      <c r="I46" s="1071"/>
      <c r="J46" s="1072"/>
      <c r="K46" s="225" t="s">
        <v>195</v>
      </c>
      <c r="L46" s="234" t="s">
        <v>195</v>
      </c>
      <c r="M46" s="234" t="s">
        <v>195</v>
      </c>
      <c r="N46" s="234" t="s">
        <v>195</v>
      </c>
      <c r="O46" s="243" t="s">
        <v>195</v>
      </c>
      <c r="P46" s="85"/>
      <c r="Q46" s="85"/>
      <c r="R46" s="85"/>
      <c r="S46" s="85"/>
      <c r="T46" s="85"/>
      <c r="U46" s="85"/>
    </row>
    <row r="47" spans="1:21" ht="30.75" customHeight="1" x14ac:dyDescent="0.15">
      <c r="A47" s="85"/>
      <c r="B47" s="1067"/>
      <c r="C47" s="1068"/>
      <c r="D47" s="214"/>
      <c r="E47" s="1071" t="s">
        <v>30</v>
      </c>
      <c r="F47" s="1071"/>
      <c r="G47" s="1071"/>
      <c r="H47" s="1071"/>
      <c r="I47" s="1071"/>
      <c r="J47" s="1072"/>
      <c r="K47" s="225" t="s">
        <v>195</v>
      </c>
      <c r="L47" s="234" t="s">
        <v>195</v>
      </c>
      <c r="M47" s="234" t="s">
        <v>195</v>
      </c>
      <c r="N47" s="234" t="s">
        <v>195</v>
      </c>
      <c r="O47" s="243" t="s">
        <v>195</v>
      </c>
      <c r="P47" s="85"/>
      <c r="Q47" s="85"/>
      <c r="R47" s="85"/>
      <c r="S47" s="85"/>
      <c r="T47" s="85"/>
      <c r="U47" s="85"/>
    </row>
    <row r="48" spans="1:21" ht="30.75" customHeight="1" x14ac:dyDescent="0.15">
      <c r="A48" s="85"/>
      <c r="B48" s="1067"/>
      <c r="C48" s="1068"/>
      <c r="D48" s="214"/>
      <c r="E48" s="1071" t="s">
        <v>36</v>
      </c>
      <c r="F48" s="1071"/>
      <c r="G48" s="1071"/>
      <c r="H48" s="1071"/>
      <c r="I48" s="1071"/>
      <c r="J48" s="1072"/>
      <c r="K48" s="225">
        <v>80</v>
      </c>
      <c r="L48" s="234">
        <v>77</v>
      </c>
      <c r="M48" s="234">
        <v>73</v>
      </c>
      <c r="N48" s="234">
        <v>72</v>
      </c>
      <c r="O48" s="243">
        <v>47</v>
      </c>
      <c r="P48" s="85"/>
      <c r="Q48" s="85"/>
      <c r="R48" s="85"/>
      <c r="S48" s="85"/>
      <c r="T48" s="85"/>
      <c r="U48" s="85"/>
    </row>
    <row r="49" spans="1:21" ht="30.75" customHeight="1" x14ac:dyDescent="0.15">
      <c r="A49" s="85"/>
      <c r="B49" s="1067"/>
      <c r="C49" s="1068"/>
      <c r="D49" s="214"/>
      <c r="E49" s="1071" t="s">
        <v>0</v>
      </c>
      <c r="F49" s="1071"/>
      <c r="G49" s="1071"/>
      <c r="H49" s="1071"/>
      <c r="I49" s="1071"/>
      <c r="J49" s="1072"/>
      <c r="K49" s="225" t="s">
        <v>195</v>
      </c>
      <c r="L49" s="234" t="s">
        <v>195</v>
      </c>
      <c r="M49" s="234" t="s">
        <v>195</v>
      </c>
      <c r="N49" s="234" t="s">
        <v>195</v>
      </c>
      <c r="O49" s="243" t="s">
        <v>195</v>
      </c>
      <c r="P49" s="85"/>
      <c r="Q49" s="85"/>
      <c r="R49" s="85"/>
      <c r="S49" s="85"/>
      <c r="T49" s="85"/>
      <c r="U49" s="85"/>
    </row>
    <row r="50" spans="1:21" ht="30.75" customHeight="1" x14ac:dyDescent="0.15">
      <c r="A50" s="85"/>
      <c r="B50" s="1067"/>
      <c r="C50" s="1068"/>
      <c r="D50" s="214"/>
      <c r="E50" s="1071" t="s">
        <v>38</v>
      </c>
      <c r="F50" s="1071"/>
      <c r="G50" s="1071"/>
      <c r="H50" s="1071"/>
      <c r="I50" s="1071"/>
      <c r="J50" s="1072"/>
      <c r="K50" s="225">
        <v>2</v>
      </c>
      <c r="L50" s="234">
        <v>2</v>
      </c>
      <c r="M50" s="234">
        <v>2</v>
      </c>
      <c r="N50" s="234">
        <v>1</v>
      </c>
      <c r="O50" s="243">
        <v>0</v>
      </c>
      <c r="P50" s="85"/>
      <c r="Q50" s="85"/>
      <c r="R50" s="85"/>
      <c r="S50" s="85"/>
      <c r="T50" s="85"/>
      <c r="U50" s="85"/>
    </row>
    <row r="51" spans="1:21" ht="30.75" customHeight="1" x14ac:dyDescent="0.15">
      <c r="A51" s="85"/>
      <c r="B51" s="1069"/>
      <c r="C51" s="1070"/>
      <c r="D51" s="215"/>
      <c r="E51" s="1071" t="s">
        <v>42</v>
      </c>
      <c r="F51" s="1071"/>
      <c r="G51" s="1071"/>
      <c r="H51" s="1071"/>
      <c r="I51" s="1071"/>
      <c r="J51" s="1072"/>
      <c r="K51" s="225">
        <v>0</v>
      </c>
      <c r="L51" s="234" t="s">
        <v>195</v>
      </c>
      <c r="M51" s="234" t="s">
        <v>195</v>
      </c>
      <c r="N51" s="234" t="s">
        <v>195</v>
      </c>
      <c r="O51" s="243">
        <v>0</v>
      </c>
      <c r="P51" s="85"/>
      <c r="Q51" s="85"/>
      <c r="R51" s="85"/>
      <c r="S51" s="85"/>
      <c r="T51" s="85"/>
      <c r="U51" s="85"/>
    </row>
    <row r="52" spans="1:21" ht="30.75" customHeight="1" x14ac:dyDescent="0.15">
      <c r="A52" s="85"/>
      <c r="B52" s="1073" t="s">
        <v>45</v>
      </c>
      <c r="C52" s="1074"/>
      <c r="D52" s="215"/>
      <c r="E52" s="1071" t="s">
        <v>46</v>
      </c>
      <c r="F52" s="1071"/>
      <c r="G52" s="1071"/>
      <c r="H52" s="1071"/>
      <c r="I52" s="1071"/>
      <c r="J52" s="1072"/>
      <c r="K52" s="225">
        <v>437</v>
      </c>
      <c r="L52" s="234">
        <v>390</v>
      </c>
      <c r="M52" s="234">
        <v>370</v>
      </c>
      <c r="N52" s="234">
        <v>378</v>
      </c>
      <c r="O52" s="243">
        <v>417</v>
      </c>
      <c r="P52" s="85"/>
      <c r="Q52" s="85"/>
      <c r="R52" s="85"/>
      <c r="S52" s="85"/>
      <c r="T52" s="85"/>
      <c r="U52" s="85"/>
    </row>
    <row r="53" spans="1:21" ht="30.75" customHeight="1" x14ac:dyDescent="0.15">
      <c r="A53" s="85"/>
      <c r="B53" s="1075" t="s">
        <v>47</v>
      </c>
      <c r="C53" s="1076"/>
      <c r="D53" s="216"/>
      <c r="E53" s="1077" t="s">
        <v>50</v>
      </c>
      <c r="F53" s="1077"/>
      <c r="G53" s="1077"/>
      <c r="H53" s="1077"/>
      <c r="I53" s="1077"/>
      <c r="J53" s="1078"/>
      <c r="K53" s="226">
        <v>71</v>
      </c>
      <c r="L53" s="235">
        <v>104</v>
      </c>
      <c r="M53" s="235">
        <v>95</v>
      </c>
      <c r="N53" s="235">
        <v>106</v>
      </c>
      <c r="O53" s="244">
        <v>94</v>
      </c>
      <c r="P53" s="85"/>
      <c r="Q53" s="85"/>
      <c r="R53" s="85"/>
      <c r="S53" s="85"/>
      <c r="T53" s="85"/>
      <c r="U53" s="85"/>
    </row>
    <row r="54" spans="1:21" ht="24" customHeight="1" x14ac:dyDescent="0.15">
      <c r="A54" s="85"/>
      <c r="B54" s="205" t="s">
        <v>55</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6" t="s">
        <v>5</v>
      </c>
      <c r="C56" s="211"/>
      <c r="D56" s="211"/>
      <c r="E56" s="211"/>
      <c r="F56" s="211"/>
      <c r="G56" s="211"/>
      <c r="H56" s="211"/>
      <c r="I56" s="211"/>
      <c r="J56" s="211"/>
      <c r="K56" s="227"/>
      <c r="L56" s="227"/>
      <c r="M56" s="227"/>
      <c r="N56" s="227"/>
      <c r="O56" s="245" t="s">
        <v>23</v>
      </c>
      <c r="P56" s="85"/>
      <c r="Q56" s="85"/>
      <c r="R56" s="85"/>
      <c r="S56" s="85"/>
      <c r="T56" s="85"/>
      <c r="U56" s="85"/>
    </row>
    <row r="57" spans="1:21" ht="31.5" customHeight="1" x14ac:dyDescent="0.15">
      <c r="A57" s="85"/>
      <c r="B57" s="207"/>
      <c r="C57" s="212"/>
      <c r="D57" s="212"/>
      <c r="E57" s="219"/>
      <c r="F57" s="219"/>
      <c r="G57" s="219"/>
      <c r="H57" s="219"/>
      <c r="I57" s="219"/>
      <c r="J57" s="222" t="s">
        <v>16</v>
      </c>
      <c r="K57" s="228" t="s">
        <v>519</v>
      </c>
      <c r="L57" s="236" t="s">
        <v>520</v>
      </c>
      <c r="M57" s="236" t="s">
        <v>521</v>
      </c>
      <c r="N57" s="236" t="s">
        <v>253</v>
      </c>
      <c r="O57" s="246" t="s">
        <v>522</v>
      </c>
      <c r="P57" s="85"/>
      <c r="Q57" s="85"/>
      <c r="R57" s="85"/>
      <c r="S57" s="85"/>
      <c r="T57" s="85"/>
      <c r="U57" s="85"/>
    </row>
    <row r="58" spans="1:21" ht="31.5" customHeight="1" x14ac:dyDescent="0.15">
      <c r="B58" s="1059" t="s">
        <v>60</v>
      </c>
      <c r="C58" s="1060"/>
      <c r="D58" s="1050" t="s">
        <v>63</v>
      </c>
      <c r="E58" s="1051"/>
      <c r="F58" s="1051"/>
      <c r="G58" s="1051"/>
      <c r="H58" s="1051"/>
      <c r="I58" s="1051"/>
      <c r="J58" s="1052"/>
      <c r="K58" s="229"/>
      <c r="L58" s="237"/>
      <c r="M58" s="237"/>
      <c r="N58" s="237"/>
      <c r="O58" s="247"/>
    </row>
    <row r="59" spans="1:21" ht="31.5" customHeight="1" x14ac:dyDescent="0.15">
      <c r="B59" s="1061"/>
      <c r="C59" s="1062"/>
      <c r="D59" s="1053" t="s">
        <v>12</v>
      </c>
      <c r="E59" s="1054"/>
      <c r="F59" s="1054"/>
      <c r="G59" s="1054"/>
      <c r="H59" s="1054"/>
      <c r="I59" s="1054"/>
      <c r="J59" s="1055"/>
      <c r="K59" s="230"/>
      <c r="L59" s="238"/>
      <c r="M59" s="238"/>
      <c r="N59" s="238"/>
      <c r="O59" s="248"/>
    </row>
    <row r="60" spans="1:21" ht="31.5" customHeight="1" x14ac:dyDescent="0.15">
      <c r="B60" s="1063"/>
      <c r="C60" s="1064"/>
      <c r="D60" s="1056" t="s">
        <v>65</v>
      </c>
      <c r="E60" s="1057"/>
      <c r="F60" s="1057"/>
      <c r="G60" s="1057"/>
      <c r="H60" s="1057"/>
      <c r="I60" s="1057"/>
      <c r="J60" s="1058"/>
      <c r="K60" s="231"/>
      <c r="L60" s="239"/>
      <c r="M60" s="239"/>
      <c r="N60" s="239"/>
      <c r="O60" s="249"/>
    </row>
    <row r="61" spans="1:21" ht="24" customHeight="1" x14ac:dyDescent="0.15">
      <c r="B61" s="208"/>
      <c r="C61" s="208"/>
      <c r="D61" s="217" t="s">
        <v>44</v>
      </c>
      <c r="E61" s="220"/>
      <c r="F61" s="220"/>
      <c r="G61" s="220"/>
      <c r="H61" s="220"/>
      <c r="I61" s="220"/>
      <c r="J61" s="220"/>
      <c r="K61" s="220"/>
      <c r="L61" s="220"/>
      <c r="M61" s="220"/>
      <c r="N61" s="220"/>
      <c r="O61" s="220"/>
    </row>
    <row r="62" spans="1:21" ht="24" customHeight="1" x14ac:dyDescent="0.15">
      <c r="B62" s="209"/>
      <c r="C62" s="209"/>
      <c r="D62" s="217" t="s">
        <v>37</v>
      </c>
      <c r="E62" s="220"/>
      <c r="F62" s="220"/>
      <c r="G62" s="220"/>
      <c r="H62" s="220"/>
      <c r="I62" s="220"/>
      <c r="J62" s="220"/>
      <c r="K62" s="220"/>
      <c r="L62" s="220"/>
      <c r="M62" s="220"/>
      <c r="N62" s="220"/>
      <c r="O62" s="220"/>
    </row>
    <row r="63" spans="1:21" ht="24" customHeight="1" x14ac:dyDescent="0.1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mBE6i35oZigXXQYZPU7fqEnmTT+VmuF+F+wN8sSnngDhlMUEmK9DtAxa19y3oMAqTi1qAxoZz5ajngOUsOT7ig==" saltValue="K3+Xz/jMfRsycLnY+TklK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0" t="s">
        <v>19</v>
      </c>
    </row>
    <row r="40" spans="2:13" ht="27.75" customHeight="1" x14ac:dyDescent="0.15">
      <c r="B40" s="204" t="s">
        <v>22</v>
      </c>
      <c r="C40" s="210"/>
      <c r="D40" s="210"/>
      <c r="E40" s="218"/>
      <c r="F40" s="218"/>
      <c r="G40" s="218"/>
      <c r="H40" s="221" t="s">
        <v>16</v>
      </c>
      <c r="I40" s="223" t="s">
        <v>519</v>
      </c>
      <c r="J40" s="232" t="s">
        <v>520</v>
      </c>
      <c r="K40" s="232" t="s">
        <v>521</v>
      </c>
      <c r="L40" s="232" t="s">
        <v>253</v>
      </c>
      <c r="M40" s="254" t="s">
        <v>522</v>
      </c>
    </row>
    <row r="41" spans="2:13" ht="27.75" customHeight="1" x14ac:dyDescent="0.15">
      <c r="B41" s="1065" t="s">
        <v>32</v>
      </c>
      <c r="C41" s="1066"/>
      <c r="D41" s="213"/>
      <c r="E41" s="1090" t="s">
        <v>52</v>
      </c>
      <c r="F41" s="1090"/>
      <c r="G41" s="1090"/>
      <c r="H41" s="1091"/>
      <c r="I41" s="224">
        <v>3948</v>
      </c>
      <c r="J41" s="233">
        <v>3764</v>
      </c>
      <c r="K41" s="233">
        <v>3631</v>
      </c>
      <c r="L41" s="233">
        <v>3706</v>
      </c>
      <c r="M41" s="242">
        <v>4364</v>
      </c>
    </row>
    <row r="42" spans="2:13" ht="27.75" customHeight="1" x14ac:dyDescent="0.15">
      <c r="B42" s="1067"/>
      <c r="C42" s="1068"/>
      <c r="D42" s="214"/>
      <c r="E42" s="1081" t="s">
        <v>71</v>
      </c>
      <c r="F42" s="1081"/>
      <c r="G42" s="1081"/>
      <c r="H42" s="1082"/>
      <c r="I42" s="225" t="s">
        <v>195</v>
      </c>
      <c r="J42" s="234" t="s">
        <v>195</v>
      </c>
      <c r="K42" s="234" t="s">
        <v>195</v>
      </c>
      <c r="L42" s="234" t="s">
        <v>195</v>
      </c>
      <c r="M42" s="243" t="s">
        <v>195</v>
      </c>
    </row>
    <row r="43" spans="2:13" ht="27.75" customHeight="1" x14ac:dyDescent="0.15">
      <c r="B43" s="1067"/>
      <c r="C43" s="1068"/>
      <c r="D43" s="214"/>
      <c r="E43" s="1081" t="s">
        <v>72</v>
      </c>
      <c r="F43" s="1081"/>
      <c r="G43" s="1081"/>
      <c r="H43" s="1082"/>
      <c r="I43" s="225">
        <v>421</v>
      </c>
      <c r="J43" s="234">
        <v>356</v>
      </c>
      <c r="K43" s="234">
        <v>309</v>
      </c>
      <c r="L43" s="234">
        <v>295</v>
      </c>
      <c r="M43" s="243">
        <v>317</v>
      </c>
    </row>
    <row r="44" spans="2:13" ht="27.75" customHeight="1" x14ac:dyDescent="0.15">
      <c r="B44" s="1067"/>
      <c r="C44" s="1068"/>
      <c r="D44" s="214"/>
      <c r="E44" s="1081" t="s">
        <v>74</v>
      </c>
      <c r="F44" s="1081"/>
      <c r="G44" s="1081"/>
      <c r="H44" s="1082"/>
      <c r="I44" s="225" t="s">
        <v>195</v>
      </c>
      <c r="J44" s="234" t="s">
        <v>195</v>
      </c>
      <c r="K44" s="234" t="s">
        <v>195</v>
      </c>
      <c r="L44" s="234" t="s">
        <v>195</v>
      </c>
      <c r="M44" s="243" t="s">
        <v>195</v>
      </c>
    </row>
    <row r="45" spans="2:13" ht="27.75" customHeight="1" x14ac:dyDescent="0.15">
      <c r="B45" s="1067"/>
      <c r="C45" s="1068"/>
      <c r="D45" s="214"/>
      <c r="E45" s="1081" t="s">
        <v>76</v>
      </c>
      <c r="F45" s="1081"/>
      <c r="G45" s="1081"/>
      <c r="H45" s="1082"/>
      <c r="I45" s="225">
        <v>685</v>
      </c>
      <c r="J45" s="234">
        <v>685</v>
      </c>
      <c r="K45" s="234">
        <v>710</v>
      </c>
      <c r="L45" s="234">
        <v>704</v>
      </c>
      <c r="M45" s="243">
        <v>749</v>
      </c>
    </row>
    <row r="46" spans="2:13" ht="27.75" customHeight="1" x14ac:dyDescent="0.15">
      <c r="B46" s="1067"/>
      <c r="C46" s="1068"/>
      <c r="D46" s="215"/>
      <c r="E46" s="1081" t="s">
        <v>75</v>
      </c>
      <c r="F46" s="1081"/>
      <c r="G46" s="1081"/>
      <c r="H46" s="1082"/>
      <c r="I46" s="225" t="s">
        <v>195</v>
      </c>
      <c r="J46" s="234" t="s">
        <v>195</v>
      </c>
      <c r="K46" s="234" t="s">
        <v>195</v>
      </c>
      <c r="L46" s="234" t="s">
        <v>195</v>
      </c>
      <c r="M46" s="243" t="s">
        <v>195</v>
      </c>
    </row>
    <row r="47" spans="2:13" ht="27.75" customHeight="1" x14ac:dyDescent="0.15">
      <c r="B47" s="1067"/>
      <c r="C47" s="1068"/>
      <c r="D47" s="250"/>
      <c r="E47" s="1087" t="s">
        <v>78</v>
      </c>
      <c r="F47" s="1088"/>
      <c r="G47" s="1088"/>
      <c r="H47" s="1089"/>
      <c r="I47" s="225" t="s">
        <v>195</v>
      </c>
      <c r="J47" s="234" t="s">
        <v>195</v>
      </c>
      <c r="K47" s="234" t="s">
        <v>195</v>
      </c>
      <c r="L47" s="234" t="s">
        <v>195</v>
      </c>
      <c r="M47" s="243" t="s">
        <v>195</v>
      </c>
    </row>
    <row r="48" spans="2:13" ht="27.75" customHeight="1" x14ac:dyDescent="0.15">
      <c r="B48" s="1067"/>
      <c r="C48" s="1068"/>
      <c r="D48" s="214"/>
      <c r="E48" s="1081" t="s">
        <v>82</v>
      </c>
      <c r="F48" s="1081"/>
      <c r="G48" s="1081"/>
      <c r="H48" s="1082"/>
      <c r="I48" s="225" t="s">
        <v>195</v>
      </c>
      <c r="J48" s="234" t="s">
        <v>195</v>
      </c>
      <c r="K48" s="234" t="s">
        <v>195</v>
      </c>
      <c r="L48" s="234" t="s">
        <v>195</v>
      </c>
      <c r="M48" s="243" t="s">
        <v>195</v>
      </c>
    </row>
    <row r="49" spans="2:13" ht="27.75" customHeight="1" x14ac:dyDescent="0.15">
      <c r="B49" s="1069"/>
      <c r="C49" s="1070"/>
      <c r="D49" s="214"/>
      <c r="E49" s="1081" t="s">
        <v>88</v>
      </c>
      <c r="F49" s="1081"/>
      <c r="G49" s="1081"/>
      <c r="H49" s="1082"/>
      <c r="I49" s="225" t="s">
        <v>195</v>
      </c>
      <c r="J49" s="234" t="s">
        <v>195</v>
      </c>
      <c r="K49" s="234" t="s">
        <v>195</v>
      </c>
      <c r="L49" s="234" t="s">
        <v>195</v>
      </c>
      <c r="M49" s="243" t="s">
        <v>195</v>
      </c>
    </row>
    <row r="50" spans="2:13" ht="27.75" customHeight="1" x14ac:dyDescent="0.15">
      <c r="B50" s="1085" t="s">
        <v>91</v>
      </c>
      <c r="C50" s="1086"/>
      <c r="D50" s="251"/>
      <c r="E50" s="1081" t="s">
        <v>93</v>
      </c>
      <c r="F50" s="1081"/>
      <c r="G50" s="1081"/>
      <c r="H50" s="1082"/>
      <c r="I50" s="225">
        <v>3479</v>
      </c>
      <c r="J50" s="234">
        <v>3808</v>
      </c>
      <c r="K50" s="234">
        <v>3831</v>
      </c>
      <c r="L50" s="234">
        <v>4057</v>
      </c>
      <c r="M50" s="243">
        <v>4766</v>
      </c>
    </row>
    <row r="51" spans="2:13" ht="27.75" customHeight="1" x14ac:dyDescent="0.15">
      <c r="B51" s="1067"/>
      <c r="C51" s="1068"/>
      <c r="D51" s="214"/>
      <c r="E51" s="1081" t="s">
        <v>96</v>
      </c>
      <c r="F51" s="1081"/>
      <c r="G51" s="1081"/>
      <c r="H51" s="1082"/>
      <c r="I51" s="225">
        <v>215</v>
      </c>
      <c r="J51" s="234">
        <v>167</v>
      </c>
      <c r="K51" s="234">
        <v>124</v>
      </c>
      <c r="L51" s="234">
        <v>84</v>
      </c>
      <c r="M51" s="243">
        <v>57</v>
      </c>
    </row>
    <row r="52" spans="2:13" ht="27.75" customHeight="1" x14ac:dyDescent="0.15">
      <c r="B52" s="1069"/>
      <c r="C52" s="1070"/>
      <c r="D52" s="214"/>
      <c r="E52" s="1081" t="s">
        <v>40</v>
      </c>
      <c r="F52" s="1081"/>
      <c r="G52" s="1081"/>
      <c r="H52" s="1082"/>
      <c r="I52" s="225">
        <v>3369</v>
      </c>
      <c r="J52" s="234">
        <v>3209</v>
      </c>
      <c r="K52" s="234">
        <v>3116</v>
      </c>
      <c r="L52" s="234">
        <v>3150</v>
      </c>
      <c r="M52" s="243">
        <v>3607</v>
      </c>
    </row>
    <row r="53" spans="2:13" ht="27.75" customHeight="1" x14ac:dyDescent="0.15">
      <c r="B53" s="1075" t="s">
        <v>47</v>
      </c>
      <c r="C53" s="1076"/>
      <c r="D53" s="216"/>
      <c r="E53" s="1083" t="s">
        <v>98</v>
      </c>
      <c r="F53" s="1083"/>
      <c r="G53" s="1083"/>
      <c r="H53" s="1084"/>
      <c r="I53" s="226">
        <v>-2009</v>
      </c>
      <c r="J53" s="235">
        <v>-2379</v>
      </c>
      <c r="K53" s="235">
        <v>-2421</v>
      </c>
      <c r="L53" s="235">
        <v>-2585</v>
      </c>
      <c r="M53" s="244">
        <v>-3001</v>
      </c>
    </row>
    <row r="54" spans="2:13" ht="27.75" customHeight="1" x14ac:dyDescent="0.15">
      <c r="B54" s="205"/>
      <c r="C54" s="191"/>
      <c r="D54" s="191"/>
      <c r="E54" s="252"/>
      <c r="F54" s="252"/>
      <c r="G54" s="252"/>
      <c r="H54" s="252"/>
      <c r="I54" s="253"/>
      <c r="J54" s="253"/>
      <c r="K54" s="253"/>
      <c r="L54" s="253"/>
      <c r="M54" s="253"/>
    </row>
    <row r="55" spans="2:13" x14ac:dyDescent="0.15"/>
  </sheetData>
  <sheetProtection algorithmName="SHA-512" hashValue="MTzVRRuUOEV3YXBqxy6q65Iqq4bZ0GMbFzdgMsFAxlG0XYJosb8noaBzaUMt1anoFa6zsyYlXzfrKwzr43Ds8g==" saltValue="RuK0O0aJJbN+XZBXXVogB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70" t="s">
        <v>94</v>
      </c>
    </row>
    <row r="54" spans="2:8" ht="29.25" customHeight="1" x14ac:dyDescent="0.2">
      <c r="B54" s="255" t="s">
        <v>8</v>
      </c>
      <c r="C54" s="261"/>
      <c r="D54" s="261"/>
      <c r="E54" s="262" t="s">
        <v>16</v>
      </c>
      <c r="F54" s="263" t="s">
        <v>521</v>
      </c>
      <c r="G54" s="263" t="s">
        <v>253</v>
      </c>
      <c r="H54" s="271" t="s">
        <v>522</v>
      </c>
    </row>
    <row r="55" spans="2:8" ht="52.5" customHeight="1" x14ac:dyDescent="0.15">
      <c r="B55" s="256"/>
      <c r="C55" s="1100" t="s">
        <v>103</v>
      </c>
      <c r="D55" s="1100"/>
      <c r="E55" s="1101"/>
      <c r="F55" s="264">
        <v>729</v>
      </c>
      <c r="G55" s="264">
        <v>730</v>
      </c>
      <c r="H55" s="272">
        <v>730</v>
      </c>
    </row>
    <row r="56" spans="2:8" ht="52.5" customHeight="1" x14ac:dyDescent="0.15">
      <c r="B56" s="257"/>
      <c r="C56" s="1102" t="s">
        <v>106</v>
      </c>
      <c r="D56" s="1102"/>
      <c r="E56" s="1103"/>
      <c r="F56" s="265">
        <v>555</v>
      </c>
      <c r="G56" s="265">
        <v>565</v>
      </c>
      <c r="H56" s="273">
        <v>722</v>
      </c>
    </row>
    <row r="57" spans="2:8" ht="53.25" customHeight="1" x14ac:dyDescent="0.15">
      <c r="B57" s="257"/>
      <c r="C57" s="1104" t="s">
        <v>68</v>
      </c>
      <c r="D57" s="1104"/>
      <c r="E57" s="1105"/>
      <c r="F57" s="266">
        <v>2378</v>
      </c>
      <c r="G57" s="266">
        <v>2572</v>
      </c>
      <c r="H57" s="274">
        <v>3125</v>
      </c>
    </row>
    <row r="58" spans="2:8" ht="45.75" customHeight="1" x14ac:dyDescent="0.15">
      <c r="B58" s="258"/>
      <c r="C58" s="1092" t="s">
        <v>526</v>
      </c>
      <c r="D58" s="1093"/>
      <c r="E58" s="1094"/>
      <c r="F58" s="267">
        <v>1193</v>
      </c>
      <c r="G58" s="267">
        <v>1193</v>
      </c>
      <c r="H58" s="275">
        <v>1209</v>
      </c>
    </row>
    <row r="59" spans="2:8" ht="45.75" customHeight="1" x14ac:dyDescent="0.15">
      <c r="B59" s="258"/>
      <c r="C59" s="1092" t="s">
        <v>527</v>
      </c>
      <c r="D59" s="1093"/>
      <c r="E59" s="1094"/>
      <c r="F59" s="267">
        <v>363</v>
      </c>
      <c r="G59" s="267">
        <v>460</v>
      </c>
      <c r="H59" s="275">
        <v>916</v>
      </c>
    </row>
    <row r="60" spans="2:8" ht="45.75" customHeight="1" x14ac:dyDescent="0.15">
      <c r="B60" s="258"/>
      <c r="C60" s="1092" t="s">
        <v>528</v>
      </c>
      <c r="D60" s="1093"/>
      <c r="E60" s="1094"/>
      <c r="F60" s="267">
        <v>551</v>
      </c>
      <c r="G60" s="267">
        <v>651</v>
      </c>
      <c r="H60" s="275">
        <v>739</v>
      </c>
    </row>
    <row r="61" spans="2:8" ht="45.75" customHeight="1" x14ac:dyDescent="0.15">
      <c r="B61" s="258"/>
      <c r="C61" s="1092" t="s">
        <v>529</v>
      </c>
      <c r="D61" s="1093"/>
      <c r="E61" s="1094"/>
      <c r="F61" s="267">
        <v>149</v>
      </c>
      <c r="G61" s="267">
        <v>148</v>
      </c>
      <c r="H61" s="275">
        <v>146</v>
      </c>
    </row>
    <row r="62" spans="2:8" ht="45.75" customHeight="1" x14ac:dyDescent="0.15">
      <c r="B62" s="259"/>
      <c r="C62" s="1095" t="s">
        <v>102</v>
      </c>
      <c r="D62" s="1096"/>
      <c r="E62" s="1097"/>
      <c r="F62" s="268">
        <v>97</v>
      </c>
      <c r="G62" s="268">
        <v>94</v>
      </c>
      <c r="H62" s="276">
        <v>87</v>
      </c>
    </row>
    <row r="63" spans="2:8" ht="52.5" customHeight="1" x14ac:dyDescent="0.15">
      <c r="B63" s="260"/>
      <c r="C63" s="1098" t="s">
        <v>111</v>
      </c>
      <c r="D63" s="1098"/>
      <c r="E63" s="1099"/>
      <c r="F63" s="269">
        <v>3663</v>
      </c>
      <c r="G63" s="269">
        <v>3866</v>
      </c>
      <c r="H63" s="277">
        <v>4577</v>
      </c>
    </row>
    <row r="64" spans="2:8" x14ac:dyDescent="0.15"/>
  </sheetData>
  <sheetProtection algorithmName="SHA-512" hashValue="hTyFOIMhGJDdjEpFD4qhJRXmKluK6C1wlvc1N5K0jKLKMp4EPS93m6y9Id51Gp6ya2GFPuJTJvoljA2yit9cJw==" saltValue="+odr0GqcdHUZ584ozOkhs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B43B-D113-4AB6-9FB8-CDC46A2A8BE1}">
  <sheetPr>
    <pageSetUpPr fitToPage="1"/>
  </sheetPr>
  <dimension ref="A1:DE85"/>
  <sheetViews>
    <sheetView showGridLines="0" tabSelected="1" zoomScale="85" zoomScaleNormal="85" zoomScaleSheetLayoutView="55" workbookViewId="0"/>
  </sheetViews>
  <sheetFormatPr defaultColWidth="0" defaultRowHeight="13.5" customHeight="1" zeroHeight="1" x14ac:dyDescent="0.15"/>
  <cols>
    <col min="1" max="1" width="6.375" style="303" customWidth="1"/>
    <col min="2" max="107" width="2.5" style="303" customWidth="1"/>
    <col min="108" max="108" width="6.125" style="311" customWidth="1"/>
    <col min="109" max="109" width="5.875" style="310" customWidth="1"/>
    <col min="110" max="16384" width="8.625" style="303" hidden="1"/>
  </cols>
  <sheetData>
    <row r="1" spans="1:109" ht="42.75" customHeight="1" x14ac:dyDescent="0.15">
      <c r="A1" s="301"/>
      <c r="B1" s="302"/>
      <c r="DD1" s="303"/>
      <c r="DE1" s="303"/>
    </row>
    <row r="2" spans="1:109" ht="25.5" customHeight="1" x14ac:dyDescent="0.15">
      <c r="A2" s="304"/>
      <c r="C2" s="304"/>
      <c r="O2" s="304"/>
      <c r="P2" s="304"/>
      <c r="Q2" s="304"/>
      <c r="R2" s="304"/>
      <c r="S2" s="304"/>
      <c r="T2" s="304"/>
      <c r="U2" s="304"/>
      <c r="V2" s="304"/>
      <c r="W2" s="304"/>
      <c r="X2" s="304"/>
      <c r="Y2" s="304"/>
      <c r="Z2" s="304"/>
      <c r="AA2" s="304"/>
      <c r="AB2" s="304"/>
      <c r="AC2" s="304"/>
      <c r="AD2" s="304"/>
      <c r="AE2" s="304"/>
      <c r="AF2" s="304"/>
      <c r="AG2" s="304"/>
      <c r="AH2" s="304"/>
      <c r="AI2" s="304"/>
      <c r="AU2" s="304"/>
      <c r="BG2" s="304"/>
      <c r="BS2" s="304"/>
      <c r="CE2" s="304"/>
      <c r="CQ2" s="304"/>
      <c r="DD2" s="303"/>
      <c r="DE2" s="303"/>
    </row>
    <row r="3" spans="1:109" ht="25.5" customHeight="1" x14ac:dyDescent="0.15">
      <c r="A3" s="304"/>
      <c r="C3" s="304"/>
      <c r="O3" s="304"/>
      <c r="P3" s="304"/>
      <c r="Q3" s="304"/>
      <c r="R3" s="304"/>
      <c r="S3" s="304"/>
      <c r="T3" s="304"/>
      <c r="U3" s="304"/>
      <c r="V3" s="304"/>
      <c r="W3" s="304"/>
      <c r="X3" s="304"/>
      <c r="Y3" s="304"/>
      <c r="Z3" s="304"/>
      <c r="AA3" s="304"/>
      <c r="AB3" s="304"/>
      <c r="AC3" s="304"/>
      <c r="AD3" s="304"/>
      <c r="AE3" s="304"/>
      <c r="AF3" s="304"/>
      <c r="AG3" s="304"/>
      <c r="AH3" s="304"/>
      <c r="AI3" s="304"/>
      <c r="AU3" s="304"/>
      <c r="BG3" s="304"/>
      <c r="BS3" s="304"/>
      <c r="CE3" s="304"/>
      <c r="CQ3" s="304"/>
      <c r="DD3" s="303"/>
      <c r="DE3" s="303"/>
    </row>
    <row r="4" spans="1:109" s="305" customFormat="1" x14ac:dyDescent="0.15">
      <c r="A4" s="304"/>
      <c r="B4" s="304"/>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304"/>
      <c r="BA4" s="304"/>
      <c r="BB4" s="304"/>
      <c r="BC4" s="304"/>
      <c r="BD4" s="304"/>
      <c r="BE4" s="304"/>
      <c r="BF4" s="304"/>
      <c r="BG4" s="304"/>
      <c r="BH4" s="304"/>
      <c r="BI4" s="304"/>
      <c r="BJ4" s="304"/>
      <c r="BK4" s="304"/>
      <c r="BL4" s="304"/>
      <c r="BM4" s="304"/>
      <c r="BN4" s="304"/>
      <c r="BO4" s="304"/>
      <c r="BP4" s="304"/>
      <c r="BQ4" s="304"/>
      <c r="BR4" s="304"/>
      <c r="BS4" s="304"/>
      <c r="BT4" s="304"/>
      <c r="BU4" s="304"/>
      <c r="BV4" s="304"/>
      <c r="BW4" s="304"/>
      <c r="BX4" s="304"/>
      <c r="BY4" s="304"/>
      <c r="BZ4" s="304"/>
      <c r="CA4" s="304"/>
      <c r="CB4" s="304"/>
      <c r="CC4" s="304"/>
      <c r="CD4" s="304"/>
      <c r="CE4" s="304"/>
      <c r="CF4" s="304"/>
      <c r="CG4" s="304"/>
      <c r="CH4" s="304"/>
      <c r="CI4" s="304"/>
      <c r="CJ4" s="304"/>
      <c r="CK4" s="304"/>
      <c r="CL4" s="304"/>
      <c r="CM4" s="304"/>
      <c r="CN4" s="304"/>
      <c r="CO4" s="304"/>
      <c r="CP4" s="304"/>
      <c r="CQ4" s="304"/>
      <c r="CR4" s="304"/>
      <c r="CS4" s="304"/>
      <c r="CT4" s="304"/>
      <c r="CU4" s="304"/>
      <c r="CV4" s="304"/>
      <c r="CW4" s="304"/>
      <c r="CX4" s="304"/>
      <c r="CY4" s="304"/>
      <c r="CZ4" s="304"/>
      <c r="DA4" s="304"/>
      <c r="DB4" s="304"/>
      <c r="DC4" s="304"/>
      <c r="DD4" s="304"/>
      <c r="DE4" s="304"/>
    </row>
    <row r="5" spans="1:109" s="305" customFormat="1" x14ac:dyDescent="0.15">
      <c r="A5" s="304"/>
      <c r="B5" s="304"/>
      <c r="C5" s="304"/>
      <c r="D5" s="304"/>
      <c r="E5" s="304"/>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4"/>
      <c r="BG5" s="304"/>
      <c r="BH5" s="304"/>
      <c r="BI5" s="304"/>
      <c r="BJ5" s="304"/>
      <c r="BK5" s="304"/>
      <c r="BL5" s="304"/>
      <c r="BM5" s="304"/>
      <c r="BN5" s="304"/>
      <c r="BO5" s="304"/>
      <c r="BP5" s="304"/>
      <c r="BQ5" s="304"/>
      <c r="BR5" s="304"/>
      <c r="BS5" s="304"/>
      <c r="BT5" s="304"/>
      <c r="BU5" s="304"/>
      <c r="BV5" s="304"/>
      <c r="BW5" s="304"/>
      <c r="BX5" s="304"/>
      <c r="BY5" s="304"/>
      <c r="BZ5" s="304"/>
      <c r="CA5" s="304"/>
      <c r="CB5" s="304"/>
      <c r="CC5" s="304"/>
      <c r="CD5" s="304"/>
      <c r="CE5" s="304"/>
      <c r="CF5" s="304"/>
      <c r="CG5" s="304"/>
      <c r="CH5" s="304"/>
      <c r="CI5" s="304"/>
      <c r="CJ5" s="304"/>
      <c r="CK5" s="304"/>
      <c r="CL5" s="304"/>
      <c r="CM5" s="304"/>
      <c r="CN5" s="304"/>
      <c r="CO5" s="304"/>
      <c r="CP5" s="304"/>
      <c r="CQ5" s="304"/>
      <c r="CR5" s="304"/>
      <c r="CS5" s="304"/>
      <c r="CT5" s="304"/>
      <c r="CU5" s="304"/>
      <c r="CV5" s="304"/>
      <c r="CW5" s="304"/>
      <c r="CX5" s="304"/>
      <c r="CY5" s="304"/>
      <c r="CZ5" s="304"/>
      <c r="DA5" s="304"/>
      <c r="DB5" s="304"/>
      <c r="DC5" s="304"/>
      <c r="DD5" s="304"/>
      <c r="DE5" s="304"/>
    </row>
    <row r="6" spans="1:109" s="305" customFormat="1" x14ac:dyDescent="0.15">
      <c r="A6" s="304"/>
      <c r="B6" s="304"/>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c r="AM6" s="304"/>
      <c r="AN6" s="304"/>
      <c r="AO6" s="304"/>
      <c r="AP6" s="304"/>
      <c r="AQ6" s="304"/>
      <c r="AR6" s="304"/>
      <c r="AS6" s="304"/>
      <c r="AT6" s="304"/>
      <c r="AU6" s="304"/>
      <c r="AV6" s="304"/>
      <c r="AW6" s="304"/>
      <c r="AX6" s="304"/>
      <c r="AY6" s="304"/>
      <c r="AZ6" s="304"/>
      <c r="BA6" s="304"/>
      <c r="BB6" s="304"/>
      <c r="BC6" s="304"/>
      <c r="BD6" s="304"/>
      <c r="BE6" s="304"/>
      <c r="BF6" s="304"/>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row>
    <row r="7" spans="1:109" s="305" customFormat="1" x14ac:dyDescent="0.15">
      <c r="A7" s="304"/>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c r="BR7" s="304"/>
      <c r="BS7" s="304"/>
      <c r="BT7" s="304"/>
      <c r="BU7" s="304"/>
      <c r="BV7" s="304"/>
      <c r="BW7" s="304"/>
      <c r="BX7" s="304"/>
      <c r="BY7" s="304"/>
      <c r="BZ7" s="304"/>
      <c r="CA7" s="304"/>
      <c r="CB7" s="304"/>
      <c r="CC7" s="304"/>
      <c r="CD7" s="304"/>
      <c r="CE7" s="304"/>
      <c r="CF7" s="304"/>
      <c r="CG7" s="304"/>
      <c r="CH7" s="304"/>
      <c r="CI7" s="304"/>
      <c r="CJ7" s="304"/>
      <c r="CK7" s="304"/>
      <c r="CL7" s="304"/>
      <c r="CM7" s="304"/>
      <c r="CN7" s="304"/>
      <c r="CO7" s="304"/>
      <c r="CP7" s="304"/>
      <c r="CQ7" s="304"/>
      <c r="CR7" s="304"/>
      <c r="CS7" s="304"/>
      <c r="CT7" s="304"/>
      <c r="CU7" s="304"/>
      <c r="CV7" s="304"/>
      <c r="CW7" s="304"/>
      <c r="CX7" s="304"/>
      <c r="CY7" s="304"/>
      <c r="CZ7" s="304"/>
      <c r="DA7" s="304"/>
      <c r="DB7" s="304"/>
      <c r="DC7" s="304"/>
      <c r="DD7" s="304"/>
      <c r="DE7" s="304"/>
    </row>
    <row r="8" spans="1:109" s="305" customFormat="1" x14ac:dyDescent="0.15">
      <c r="A8" s="304"/>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c r="AQ8" s="304"/>
      <c r="AR8" s="304"/>
      <c r="AS8" s="304"/>
      <c r="AT8" s="304"/>
      <c r="AU8" s="304"/>
      <c r="AV8" s="304"/>
      <c r="AW8" s="304"/>
      <c r="AX8" s="304"/>
      <c r="AY8" s="304"/>
      <c r="AZ8" s="304"/>
      <c r="BA8" s="304"/>
      <c r="BB8" s="304"/>
      <c r="BC8" s="304"/>
      <c r="BD8" s="304"/>
      <c r="BE8" s="304"/>
      <c r="BF8" s="304"/>
      <c r="BG8" s="304"/>
      <c r="BH8" s="304"/>
      <c r="BI8" s="304"/>
      <c r="BJ8" s="304"/>
      <c r="BK8" s="304"/>
      <c r="BL8" s="304"/>
      <c r="BM8" s="304"/>
      <c r="BN8" s="304"/>
      <c r="BO8" s="304"/>
      <c r="BP8" s="304"/>
      <c r="BQ8" s="304"/>
      <c r="BR8" s="304"/>
      <c r="BS8" s="304"/>
      <c r="BT8" s="304"/>
      <c r="BU8" s="304"/>
      <c r="BV8" s="304"/>
      <c r="BW8" s="304"/>
      <c r="BX8" s="304"/>
      <c r="BY8" s="304"/>
      <c r="BZ8" s="304"/>
      <c r="CA8" s="304"/>
      <c r="CB8" s="304"/>
      <c r="CC8" s="304"/>
      <c r="CD8" s="304"/>
      <c r="CE8" s="304"/>
      <c r="CF8" s="304"/>
      <c r="CG8" s="304"/>
      <c r="CH8" s="304"/>
      <c r="CI8" s="304"/>
      <c r="CJ8" s="304"/>
      <c r="CK8" s="304"/>
      <c r="CL8" s="304"/>
      <c r="CM8" s="304"/>
      <c r="CN8" s="304"/>
      <c r="CO8" s="304"/>
      <c r="CP8" s="304"/>
      <c r="CQ8" s="304"/>
      <c r="CR8" s="304"/>
      <c r="CS8" s="304"/>
      <c r="CT8" s="304"/>
      <c r="CU8" s="304"/>
      <c r="CV8" s="304"/>
      <c r="CW8" s="304"/>
      <c r="CX8" s="304"/>
      <c r="CY8" s="304"/>
      <c r="CZ8" s="304"/>
      <c r="DA8" s="304"/>
      <c r="DB8" s="304"/>
      <c r="DC8" s="304"/>
      <c r="DD8" s="304"/>
      <c r="DE8" s="304"/>
    </row>
    <row r="9" spans="1:109" s="305" customFormat="1" x14ac:dyDescent="0.15">
      <c r="A9" s="304"/>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304"/>
      <c r="CA9" s="304"/>
      <c r="CB9" s="304"/>
      <c r="CC9" s="304"/>
      <c r="CD9" s="304"/>
      <c r="CE9" s="304"/>
      <c r="CF9" s="304"/>
      <c r="CG9" s="304"/>
      <c r="CH9" s="304"/>
      <c r="CI9" s="304"/>
      <c r="CJ9" s="304"/>
      <c r="CK9" s="304"/>
      <c r="CL9" s="304"/>
      <c r="CM9" s="304"/>
      <c r="CN9" s="304"/>
      <c r="CO9" s="304"/>
      <c r="CP9" s="304"/>
      <c r="CQ9" s="304"/>
      <c r="CR9" s="304"/>
      <c r="CS9" s="304"/>
      <c r="CT9" s="304"/>
      <c r="CU9" s="304"/>
      <c r="CV9" s="304"/>
      <c r="CW9" s="304"/>
      <c r="CX9" s="304"/>
      <c r="CY9" s="304"/>
      <c r="CZ9" s="304"/>
      <c r="DA9" s="304"/>
      <c r="DB9" s="304"/>
      <c r="DC9" s="304"/>
      <c r="DD9" s="304"/>
      <c r="DE9" s="304"/>
    </row>
    <row r="10" spans="1:109" s="305" customFormat="1" x14ac:dyDescent="0.15">
      <c r="A10" s="304"/>
      <c r="B10" s="304"/>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c r="AJ10" s="304"/>
      <c r="AK10" s="304"/>
      <c r="AL10" s="304"/>
      <c r="AM10" s="304"/>
      <c r="AN10" s="304"/>
      <c r="AO10" s="304"/>
      <c r="AP10" s="304"/>
      <c r="AQ10" s="304"/>
      <c r="AR10" s="304"/>
      <c r="AS10" s="304"/>
      <c r="AT10" s="304"/>
      <c r="AU10" s="304"/>
      <c r="AV10" s="304"/>
      <c r="AW10" s="304"/>
      <c r="AX10" s="304"/>
      <c r="AY10" s="304"/>
      <c r="AZ10" s="304"/>
      <c r="BA10" s="304"/>
      <c r="BB10" s="304"/>
      <c r="BC10" s="304"/>
      <c r="BD10" s="304"/>
      <c r="BE10" s="304"/>
      <c r="BF10" s="304"/>
      <c r="BG10" s="304"/>
      <c r="BH10" s="304"/>
      <c r="BI10" s="304"/>
      <c r="BJ10" s="304"/>
      <c r="BK10" s="304"/>
      <c r="BL10" s="304"/>
      <c r="BM10" s="304"/>
      <c r="BN10" s="304"/>
      <c r="BO10" s="304"/>
      <c r="BP10" s="304"/>
      <c r="BQ10" s="304"/>
      <c r="BR10" s="304"/>
      <c r="BS10" s="304"/>
      <c r="BT10" s="304"/>
      <c r="BU10" s="304"/>
      <c r="BV10" s="304"/>
      <c r="BW10" s="304"/>
      <c r="BX10" s="304"/>
      <c r="BY10" s="304"/>
      <c r="BZ10" s="304"/>
      <c r="CA10" s="304"/>
      <c r="CB10" s="304"/>
      <c r="CC10" s="304"/>
      <c r="CD10" s="304"/>
      <c r="CE10" s="304"/>
      <c r="CF10" s="304"/>
      <c r="CG10" s="304"/>
      <c r="CH10" s="304"/>
      <c r="CI10" s="304"/>
      <c r="CJ10" s="304"/>
      <c r="CK10" s="304"/>
      <c r="CL10" s="304"/>
      <c r="CM10" s="304"/>
      <c r="CN10" s="304"/>
      <c r="CO10" s="304"/>
      <c r="CP10" s="304"/>
      <c r="CQ10" s="304"/>
      <c r="CR10" s="304"/>
      <c r="CS10" s="304"/>
      <c r="CT10" s="304"/>
      <c r="CU10" s="304"/>
      <c r="CV10" s="304"/>
      <c r="CW10" s="304"/>
      <c r="CX10" s="304"/>
      <c r="CY10" s="304"/>
      <c r="CZ10" s="304"/>
      <c r="DA10" s="304"/>
      <c r="DB10" s="304"/>
      <c r="DC10" s="304"/>
      <c r="DD10" s="304"/>
      <c r="DE10" s="304"/>
    </row>
    <row r="11" spans="1:109" s="305" customFormat="1" x14ac:dyDescent="0.15">
      <c r="A11" s="304"/>
      <c r="B11" s="304"/>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304"/>
      <c r="CE11" s="304"/>
      <c r="CF11" s="304"/>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row>
    <row r="12" spans="1:109" s="305" customFormat="1" x14ac:dyDescent="0.15">
      <c r="A12" s="304"/>
      <c r="B12" s="304"/>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c r="BX12" s="304"/>
      <c r="BY12" s="304"/>
      <c r="BZ12" s="304"/>
      <c r="CA12" s="304"/>
      <c r="CB12" s="304"/>
      <c r="CC12" s="304"/>
      <c r="CD12" s="304"/>
      <c r="CE12" s="304"/>
      <c r="CF12" s="304"/>
      <c r="CG12" s="304"/>
      <c r="CH12" s="304"/>
      <c r="CI12" s="304"/>
      <c r="CJ12" s="304"/>
      <c r="CK12" s="304"/>
      <c r="CL12" s="304"/>
      <c r="CM12" s="304"/>
      <c r="CN12" s="304"/>
      <c r="CO12" s="304"/>
      <c r="CP12" s="304"/>
      <c r="CQ12" s="304"/>
      <c r="CR12" s="304"/>
      <c r="CS12" s="304"/>
      <c r="CT12" s="304"/>
      <c r="CU12" s="304"/>
      <c r="CV12" s="304"/>
      <c r="CW12" s="304"/>
      <c r="CX12" s="304"/>
      <c r="CY12" s="304"/>
      <c r="CZ12" s="304"/>
      <c r="DA12" s="304"/>
      <c r="DB12" s="304"/>
      <c r="DC12" s="304"/>
      <c r="DD12" s="304"/>
      <c r="DE12" s="304"/>
    </row>
    <row r="13" spans="1:109" s="305" customFormat="1" x14ac:dyDescent="0.15">
      <c r="A13" s="304"/>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04"/>
      <c r="BQ13" s="304"/>
      <c r="BR13" s="304"/>
      <c r="BS13" s="304"/>
      <c r="BT13" s="304"/>
      <c r="BU13" s="304"/>
      <c r="BV13" s="304"/>
      <c r="BW13" s="304"/>
      <c r="BX13" s="304"/>
      <c r="BY13" s="304"/>
      <c r="BZ13" s="304"/>
      <c r="CA13" s="304"/>
      <c r="CB13" s="304"/>
      <c r="CC13" s="304"/>
      <c r="CD13" s="304"/>
      <c r="CE13" s="304"/>
      <c r="CF13" s="304"/>
      <c r="CG13" s="304"/>
      <c r="CH13" s="304"/>
      <c r="CI13" s="304"/>
      <c r="CJ13" s="304"/>
      <c r="CK13" s="304"/>
      <c r="CL13" s="304"/>
      <c r="CM13" s="304"/>
      <c r="CN13" s="304"/>
      <c r="CO13" s="304"/>
      <c r="CP13" s="304"/>
      <c r="CQ13" s="304"/>
      <c r="CR13" s="304"/>
      <c r="CS13" s="304"/>
      <c r="CT13" s="304"/>
      <c r="CU13" s="304"/>
      <c r="CV13" s="304"/>
      <c r="CW13" s="304"/>
      <c r="CX13" s="304"/>
      <c r="CY13" s="304"/>
      <c r="CZ13" s="304"/>
      <c r="DA13" s="304"/>
      <c r="DB13" s="304"/>
      <c r="DC13" s="304"/>
      <c r="DD13" s="304"/>
      <c r="DE13" s="304"/>
    </row>
    <row r="14" spans="1:109" s="305" customFormat="1" x14ac:dyDescent="0.15">
      <c r="A14" s="304"/>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4"/>
      <c r="BP14" s="304"/>
      <c r="BQ14" s="304"/>
      <c r="BR14" s="304"/>
      <c r="BS14" s="304"/>
      <c r="BT14" s="304"/>
      <c r="BU14" s="304"/>
      <c r="BV14" s="304"/>
      <c r="BW14" s="304"/>
      <c r="BX14" s="304"/>
      <c r="BY14" s="304"/>
      <c r="BZ14" s="304"/>
      <c r="CA14" s="304"/>
      <c r="CB14" s="304"/>
      <c r="CC14" s="304"/>
      <c r="CD14" s="304"/>
      <c r="CE14" s="304"/>
      <c r="CF14" s="304"/>
      <c r="CG14" s="304"/>
      <c r="CH14" s="304"/>
      <c r="CI14" s="304"/>
      <c r="CJ14" s="304"/>
      <c r="CK14" s="304"/>
      <c r="CL14" s="304"/>
      <c r="CM14" s="304"/>
      <c r="CN14" s="304"/>
      <c r="CO14" s="304"/>
      <c r="CP14" s="304"/>
      <c r="CQ14" s="304"/>
      <c r="CR14" s="304"/>
      <c r="CS14" s="304"/>
      <c r="CT14" s="304"/>
      <c r="CU14" s="304"/>
      <c r="CV14" s="304"/>
      <c r="CW14" s="304"/>
      <c r="CX14" s="304"/>
      <c r="CY14" s="304"/>
      <c r="CZ14" s="304"/>
      <c r="DA14" s="304"/>
      <c r="DB14" s="304"/>
      <c r="DC14" s="304"/>
      <c r="DD14" s="304"/>
      <c r="DE14" s="304"/>
    </row>
    <row r="15" spans="1:109" s="305" customFormat="1" x14ac:dyDescent="0.15">
      <c r="A15" s="303"/>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304"/>
      <c r="BP15" s="304"/>
      <c r="BQ15" s="304"/>
      <c r="BR15" s="304"/>
      <c r="BS15" s="304"/>
      <c r="BT15" s="304"/>
      <c r="BU15" s="304"/>
      <c r="BV15" s="304"/>
      <c r="BW15" s="304"/>
      <c r="BX15" s="304"/>
      <c r="BY15" s="304"/>
      <c r="BZ15" s="304"/>
      <c r="CA15" s="304"/>
      <c r="CB15" s="304"/>
      <c r="CC15" s="304"/>
      <c r="CD15" s="304"/>
      <c r="CE15" s="304"/>
      <c r="CF15" s="304"/>
      <c r="CG15" s="304"/>
      <c r="CH15" s="304"/>
      <c r="CI15" s="304"/>
      <c r="CJ15" s="304"/>
      <c r="CK15" s="304"/>
      <c r="CL15" s="304"/>
      <c r="CM15" s="304"/>
      <c r="CN15" s="304"/>
      <c r="CO15" s="304"/>
      <c r="CP15" s="304"/>
      <c r="CQ15" s="304"/>
      <c r="CR15" s="304"/>
      <c r="CS15" s="304"/>
      <c r="CT15" s="304"/>
      <c r="CU15" s="304"/>
      <c r="CV15" s="304"/>
      <c r="CW15" s="304"/>
      <c r="CX15" s="304"/>
      <c r="CY15" s="304"/>
      <c r="CZ15" s="304"/>
      <c r="DA15" s="304"/>
      <c r="DB15" s="304"/>
      <c r="DC15" s="304"/>
      <c r="DD15" s="304"/>
      <c r="DE15" s="304"/>
    </row>
    <row r="16" spans="1:109" s="305" customFormat="1" x14ac:dyDescent="0.15">
      <c r="A16" s="303"/>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c r="BL16" s="304"/>
      <c r="BM16" s="304"/>
      <c r="BN16" s="304"/>
      <c r="BO16" s="304"/>
      <c r="BP16" s="304"/>
      <c r="BQ16" s="304"/>
      <c r="BR16" s="304"/>
      <c r="BS16" s="304"/>
      <c r="BT16" s="304"/>
      <c r="BU16" s="304"/>
      <c r="BV16" s="304"/>
      <c r="BW16" s="304"/>
      <c r="BX16" s="304"/>
      <c r="BY16" s="304"/>
      <c r="BZ16" s="304"/>
      <c r="CA16" s="304"/>
      <c r="CB16" s="304"/>
      <c r="CC16" s="304"/>
      <c r="CD16" s="304"/>
      <c r="CE16" s="304"/>
      <c r="CF16" s="304"/>
      <c r="CG16" s="304"/>
      <c r="CH16" s="304"/>
      <c r="CI16" s="304"/>
      <c r="CJ16" s="304"/>
      <c r="CK16" s="304"/>
      <c r="CL16" s="304"/>
      <c r="CM16" s="304"/>
      <c r="CN16" s="304"/>
      <c r="CO16" s="304"/>
      <c r="CP16" s="304"/>
      <c r="CQ16" s="304"/>
      <c r="CR16" s="304"/>
      <c r="CS16" s="304"/>
      <c r="CT16" s="304"/>
      <c r="CU16" s="304"/>
      <c r="CV16" s="304"/>
      <c r="CW16" s="304"/>
      <c r="CX16" s="304"/>
      <c r="CY16" s="304"/>
      <c r="CZ16" s="304"/>
      <c r="DA16" s="304"/>
      <c r="DB16" s="304"/>
      <c r="DC16" s="304"/>
      <c r="DD16" s="304"/>
      <c r="DE16" s="304"/>
    </row>
    <row r="17" spans="1:109" s="305" customFormat="1" x14ac:dyDescent="0.15">
      <c r="A17" s="303"/>
      <c r="B17" s="304"/>
      <c r="C17" s="304"/>
      <c r="D17" s="304"/>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4"/>
      <c r="BJ17" s="304"/>
      <c r="BK17" s="304"/>
      <c r="BL17" s="304"/>
      <c r="BM17" s="304"/>
      <c r="BN17" s="304"/>
      <c r="BO17" s="304"/>
      <c r="BP17" s="304"/>
      <c r="BQ17" s="304"/>
      <c r="BR17" s="304"/>
      <c r="BS17" s="304"/>
      <c r="BT17" s="304"/>
      <c r="BU17" s="304"/>
      <c r="BV17" s="304"/>
      <c r="BW17" s="304"/>
      <c r="BX17" s="304"/>
      <c r="BY17" s="304"/>
      <c r="BZ17" s="304"/>
      <c r="CA17" s="304"/>
      <c r="CB17" s="304"/>
      <c r="CC17" s="304"/>
      <c r="CD17" s="304"/>
      <c r="CE17" s="304"/>
      <c r="CF17" s="304"/>
      <c r="CG17" s="304"/>
      <c r="CH17" s="304"/>
      <c r="CI17" s="304"/>
      <c r="CJ17" s="304"/>
      <c r="CK17" s="304"/>
      <c r="CL17" s="304"/>
      <c r="CM17" s="304"/>
      <c r="CN17" s="304"/>
      <c r="CO17" s="304"/>
      <c r="CP17" s="304"/>
      <c r="CQ17" s="304"/>
      <c r="CR17" s="304"/>
      <c r="CS17" s="304"/>
      <c r="CT17" s="304"/>
      <c r="CU17" s="304"/>
      <c r="CV17" s="304"/>
      <c r="CW17" s="304"/>
      <c r="CX17" s="304"/>
      <c r="CY17" s="304"/>
      <c r="CZ17" s="304"/>
      <c r="DA17" s="304"/>
      <c r="DB17" s="304"/>
      <c r="DC17" s="304"/>
      <c r="DD17" s="304"/>
      <c r="DE17" s="304"/>
    </row>
    <row r="18" spans="1:109" s="305" customFormat="1" x14ac:dyDescent="0.15">
      <c r="A18" s="303"/>
      <c r="B18" s="304"/>
      <c r="C18" s="304"/>
      <c r="D18" s="304"/>
      <c r="E18" s="304"/>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c r="BL18" s="304"/>
      <c r="BM18" s="304"/>
      <c r="BN18" s="304"/>
      <c r="BO18" s="304"/>
      <c r="BP18" s="304"/>
      <c r="BQ18" s="304"/>
      <c r="BR18" s="304"/>
      <c r="BS18" s="304"/>
      <c r="BT18" s="304"/>
      <c r="BU18" s="304"/>
      <c r="BV18" s="304"/>
      <c r="BW18" s="304"/>
      <c r="BX18" s="304"/>
      <c r="BY18" s="304"/>
      <c r="BZ18" s="304"/>
      <c r="CA18" s="304"/>
      <c r="CB18" s="304"/>
      <c r="CC18" s="304"/>
      <c r="CD18" s="304"/>
      <c r="CE18" s="304"/>
      <c r="CF18" s="304"/>
      <c r="CG18" s="304"/>
      <c r="CH18" s="304"/>
      <c r="CI18" s="304"/>
      <c r="CJ18" s="304"/>
      <c r="CK18" s="304"/>
      <c r="CL18" s="304"/>
      <c r="CM18" s="304"/>
      <c r="CN18" s="304"/>
      <c r="CO18" s="304"/>
      <c r="CP18" s="304"/>
      <c r="CQ18" s="304"/>
      <c r="CR18" s="304"/>
      <c r="CS18" s="304"/>
      <c r="CT18" s="304"/>
      <c r="CU18" s="304"/>
      <c r="CV18" s="304"/>
      <c r="CW18" s="304"/>
      <c r="CX18" s="304"/>
      <c r="CY18" s="304"/>
      <c r="CZ18" s="304"/>
      <c r="DA18" s="304"/>
      <c r="DB18" s="304"/>
      <c r="DC18" s="304"/>
      <c r="DD18" s="304"/>
      <c r="DE18" s="304"/>
    </row>
    <row r="19" spans="1:109" x14ac:dyDescent="0.15">
      <c r="DD19" s="303"/>
      <c r="DE19" s="303"/>
    </row>
    <row r="20" spans="1:109" x14ac:dyDescent="0.15">
      <c r="DD20" s="303"/>
      <c r="DE20" s="303"/>
    </row>
    <row r="21" spans="1:109" ht="17.25" customHeight="1" x14ac:dyDescent="0.15">
      <c r="B21" s="306"/>
      <c r="C21" s="307"/>
      <c r="D21" s="307"/>
      <c r="E21" s="307"/>
      <c r="F21" s="307"/>
      <c r="G21" s="307"/>
      <c r="H21" s="307"/>
      <c r="I21" s="307"/>
      <c r="J21" s="307"/>
      <c r="K21" s="307"/>
      <c r="L21" s="307"/>
      <c r="M21" s="307"/>
      <c r="N21" s="308"/>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8"/>
      <c r="AU21" s="307"/>
      <c r="AV21" s="307"/>
      <c r="AW21" s="307"/>
      <c r="AX21" s="307"/>
      <c r="AY21" s="307"/>
      <c r="AZ21" s="307"/>
      <c r="BA21" s="307"/>
      <c r="BB21" s="307"/>
      <c r="BC21" s="307"/>
      <c r="BD21" s="307"/>
      <c r="BE21" s="307"/>
      <c r="BF21" s="308"/>
      <c r="BG21" s="307"/>
      <c r="BH21" s="307"/>
      <c r="BI21" s="307"/>
      <c r="BJ21" s="307"/>
      <c r="BK21" s="307"/>
      <c r="BL21" s="307"/>
      <c r="BM21" s="307"/>
      <c r="BN21" s="307"/>
      <c r="BO21" s="307"/>
      <c r="BP21" s="307"/>
      <c r="BQ21" s="307"/>
      <c r="BR21" s="308"/>
      <c r="BS21" s="307"/>
      <c r="BT21" s="307"/>
      <c r="BU21" s="307"/>
      <c r="BV21" s="307"/>
      <c r="BW21" s="307"/>
      <c r="BX21" s="307"/>
      <c r="BY21" s="307"/>
      <c r="BZ21" s="307"/>
      <c r="CA21" s="307"/>
      <c r="CB21" s="307"/>
      <c r="CC21" s="307"/>
      <c r="CD21" s="308"/>
      <c r="CE21" s="307"/>
      <c r="CF21" s="307"/>
      <c r="CG21" s="307"/>
      <c r="CH21" s="307"/>
      <c r="CI21" s="307"/>
      <c r="CJ21" s="307"/>
      <c r="CK21" s="307"/>
      <c r="CL21" s="307"/>
      <c r="CM21" s="307"/>
      <c r="CN21" s="307"/>
      <c r="CO21" s="307"/>
      <c r="CP21" s="308"/>
      <c r="CQ21" s="307"/>
      <c r="CR21" s="307"/>
      <c r="CS21" s="307"/>
      <c r="CT21" s="307"/>
      <c r="CU21" s="307"/>
      <c r="CV21" s="307"/>
      <c r="CW21" s="307"/>
      <c r="CX21" s="307"/>
      <c r="CY21" s="307"/>
      <c r="CZ21" s="307"/>
      <c r="DA21" s="307"/>
      <c r="DB21" s="308"/>
      <c r="DC21" s="307"/>
      <c r="DD21" s="309"/>
      <c r="DE21" s="303"/>
    </row>
    <row r="22" spans="1:109" ht="17.25" customHeight="1" x14ac:dyDescent="0.15">
      <c r="B22" s="310"/>
    </row>
    <row r="23" spans="1:109" x14ac:dyDescent="0.15">
      <c r="B23" s="310"/>
    </row>
    <row r="24" spans="1:109" x14ac:dyDescent="0.15">
      <c r="B24" s="310"/>
    </row>
    <row r="25" spans="1:109" x14ac:dyDescent="0.15">
      <c r="B25" s="310"/>
    </row>
    <row r="26" spans="1:109" x14ac:dyDescent="0.15">
      <c r="B26" s="310"/>
    </row>
    <row r="27" spans="1:109" x14ac:dyDescent="0.15">
      <c r="B27" s="310"/>
    </row>
    <row r="28" spans="1:109" x14ac:dyDescent="0.15">
      <c r="B28" s="310"/>
    </row>
    <row r="29" spans="1:109" x14ac:dyDescent="0.15">
      <c r="B29" s="310"/>
    </row>
    <row r="30" spans="1:109" x14ac:dyDescent="0.15">
      <c r="B30" s="310"/>
    </row>
    <row r="31" spans="1:109" x14ac:dyDescent="0.15">
      <c r="B31" s="310"/>
    </row>
    <row r="32" spans="1:109" x14ac:dyDescent="0.15">
      <c r="B32" s="310"/>
    </row>
    <row r="33" spans="2:109" x14ac:dyDescent="0.15">
      <c r="B33" s="310"/>
    </row>
    <row r="34" spans="2:109" x14ac:dyDescent="0.15">
      <c r="B34" s="310"/>
    </row>
    <row r="35" spans="2:109" x14ac:dyDescent="0.15">
      <c r="B35" s="310"/>
    </row>
    <row r="36" spans="2:109" x14ac:dyDescent="0.15">
      <c r="B36" s="310"/>
    </row>
    <row r="37" spans="2:109" x14ac:dyDescent="0.15">
      <c r="B37" s="310"/>
    </row>
    <row r="38" spans="2:109" x14ac:dyDescent="0.15">
      <c r="B38" s="310"/>
    </row>
    <row r="39" spans="2:109" x14ac:dyDescent="0.15">
      <c r="B39" s="312"/>
      <c r="C39" s="313"/>
      <c r="D39" s="313"/>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313"/>
      <c r="AL39" s="313"/>
      <c r="AM39" s="313"/>
      <c r="AN39" s="313"/>
      <c r="AO39" s="313"/>
      <c r="AP39" s="313"/>
      <c r="AQ39" s="313"/>
      <c r="AR39" s="313"/>
      <c r="AS39" s="313"/>
      <c r="AT39" s="313"/>
      <c r="AU39" s="313"/>
      <c r="AV39" s="313"/>
      <c r="AW39" s="313"/>
      <c r="AX39" s="313"/>
      <c r="AY39" s="313"/>
      <c r="AZ39" s="313"/>
      <c r="BA39" s="313"/>
      <c r="BB39" s="313"/>
      <c r="BC39" s="313"/>
      <c r="BD39" s="313"/>
      <c r="BE39" s="313"/>
      <c r="BF39" s="313"/>
      <c r="BG39" s="313"/>
      <c r="BH39" s="313"/>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4"/>
    </row>
    <row r="40" spans="2:109" x14ac:dyDescent="0.15">
      <c r="B40" s="315"/>
      <c r="DD40" s="315"/>
      <c r="DE40" s="303"/>
    </row>
    <row r="41" spans="2:109" ht="17.25" x14ac:dyDescent="0.15">
      <c r="B41" s="316" t="s">
        <v>530</v>
      </c>
      <c r="C41" s="307"/>
      <c r="D41" s="307"/>
      <c r="E41" s="307"/>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c r="AJ41" s="307"/>
      <c r="AK41" s="307"/>
      <c r="AL41" s="307"/>
      <c r="AM41" s="307"/>
      <c r="AN41" s="307"/>
      <c r="AO41" s="307"/>
      <c r="AP41" s="307"/>
      <c r="AQ41" s="307"/>
      <c r="AR41" s="307"/>
      <c r="AS41" s="307"/>
      <c r="AT41" s="307"/>
      <c r="AU41" s="307"/>
      <c r="AV41" s="307"/>
      <c r="AW41" s="307"/>
      <c r="AX41" s="307"/>
      <c r="AY41" s="307"/>
      <c r="AZ41" s="307"/>
      <c r="BA41" s="307"/>
      <c r="BB41" s="307"/>
      <c r="BC41" s="307"/>
      <c r="BD41" s="307"/>
      <c r="BE41" s="307"/>
      <c r="BF41" s="307"/>
      <c r="BG41" s="307"/>
      <c r="BH41" s="307"/>
      <c r="BI41" s="307"/>
      <c r="BJ41" s="307"/>
      <c r="BK41" s="307"/>
      <c r="BL41" s="307"/>
      <c r="BM41" s="307"/>
      <c r="BN41" s="307"/>
      <c r="BO41" s="307"/>
      <c r="BP41" s="307"/>
      <c r="BQ41" s="307"/>
      <c r="BR41" s="307"/>
      <c r="BS41" s="307"/>
      <c r="BT41" s="307"/>
      <c r="BU41" s="307"/>
      <c r="BV41" s="307"/>
      <c r="BW41" s="307"/>
      <c r="BX41" s="307"/>
      <c r="BY41" s="307"/>
      <c r="BZ41" s="307"/>
      <c r="CA41" s="307"/>
      <c r="CB41" s="307"/>
      <c r="CC41" s="307"/>
      <c r="CD41" s="307"/>
      <c r="CE41" s="307"/>
      <c r="CF41" s="307"/>
      <c r="CG41" s="307"/>
      <c r="CH41" s="307"/>
      <c r="CI41" s="307"/>
      <c r="CJ41" s="307"/>
      <c r="CK41" s="307"/>
      <c r="CL41" s="307"/>
      <c r="CM41" s="307"/>
      <c r="CN41" s="307"/>
      <c r="CO41" s="307"/>
      <c r="CP41" s="307"/>
      <c r="CQ41" s="307"/>
      <c r="CR41" s="307"/>
      <c r="CS41" s="307"/>
      <c r="CT41" s="307"/>
      <c r="CU41" s="307"/>
      <c r="CV41" s="307"/>
      <c r="CW41" s="307"/>
      <c r="CX41" s="307"/>
      <c r="CY41" s="307"/>
      <c r="CZ41" s="307"/>
      <c r="DA41" s="307"/>
      <c r="DB41" s="307"/>
      <c r="DC41" s="307"/>
      <c r="DD41" s="309"/>
    </row>
    <row r="42" spans="2:109" x14ac:dyDescent="0.15">
      <c r="B42" s="310"/>
      <c r="G42" s="317"/>
      <c r="I42" s="318"/>
      <c r="J42" s="318"/>
      <c r="K42" s="318"/>
      <c r="AM42" s="317"/>
      <c r="AN42" s="317" t="s">
        <v>531</v>
      </c>
      <c r="AP42" s="318"/>
      <c r="AQ42" s="318"/>
      <c r="AR42" s="318"/>
      <c r="AY42" s="317"/>
      <c r="BA42" s="318"/>
      <c r="BB42" s="318"/>
      <c r="BC42" s="318"/>
      <c r="BK42" s="317"/>
      <c r="BM42" s="318"/>
      <c r="BN42" s="318"/>
      <c r="BO42" s="318"/>
      <c r="BW42" s="317"/>
      <c r="BY42" s="318"/>
      <c r="BZ42" s="318"/>
      <c r="CA42" s="318"/>
      <c r="CI42" s="317"/>
      <c r="CK42" s="318"/>
      <c r="CL42" s="318"/>
      <c r="CM42" s="318"/>
      <c r="CU42" s="317"/>
      <c r="CW42" s="318"/>
      <c r="CX42" s="318"/>
      <c r="CY42" s="318"/>
    </row>
    <row r="43" spans="2:109" ht="13.5" customHeight="1" x14ac:dyDescent="0.15">
      <c r="B43" s="310"/>
      <c r="AN43" s="1106" t="s">
        <v>532</v>
      </c>
      <c r="AO43" s="1107"/>
      <c r="AP43" s="1107"/>
      <c r="AQ43" s="1107"/>
      <c r="AR43" s="1107"/>
      <c r="AS43" s="1107"/>
      <c r="AT43" s="1107"/>
      <c r="AU43" s="1107"/>
      <c r="AV43" s="1107"/>
      <c r="AW43" s="1107"/>
      <c r="AX43" s="1107"/>
      <c r="AY43" s="1107"/>
      <c r="AZ43" s="1107"/>
      <c r="BA43" s="1107"/>
      <c r="BB43" s="1107"/>
      <c r="BC43" s="1107"/>
      <c r="BD43" s="1107"/>
      <c r="BE43" s="1107"/>
      <c r="BF43" s="1107"/>
      <c r="BG43" s="1107"/>
      <c r="BH43" s="1107"/>
      <c r="BI43" s="1107"/>
      <c r="BJ43" s="1107"/>
      <c r="BK43" s="1107"/>
      <c r="BL43" s="1107"/>
      <c r="BM43" s="1107"/>
      <c r="BN43" s="1107"/>
      <c r="BO43" s="1107"/>
      <c r="BP43" s="1107"/>
      <c r="BQ43" s="1107"/>
      <c r="BR43" s="1107"/>
      <c r="BS43" s="1107"/>
      <c r="BT43" s="1107"/>
      <c r="BU43" s="1107"/>
      <c r="BV43" s="1107"/>
      <c r="BW43" s="1107"/>
      <c r="BX43" s="1107"/>
      <c r="BY43" s="1107"/>
      <c r="BZ43" s="1107"/>
      <c r="CA43" s="1107"/>
      <c r="CB43" s="1107"/>
      <c r="CC43" s="1107"/>
      <c r="CD43" s="1107"/>
      <c r="CE43" s="1107"/>
      <c r="CF43" s="1107"/>
      <c r="CG43" s="1107"/>
      <c r="CH43" s="1107"/>
      <c r="CI43" s="1107"/>
      <c r="CJ43" s="1107"/>
      <c r="CK43" s="1107"/>
      <c r="CL43" s="1107"/>
      <c r="CM43" s="1107"/>
      <c r="CN43" s="1107"/>
      <c r="CO43" s="1107"/>
      <c r="CP43" s="1107"/>
      <c r="CQ43" s="1107"/>
      <c r="CR43" s="1107"/>
      <c r="CS43" s="1107"/>
      <c r="CT43" s="1107"/>
      <c r="CU43" s="1107"/>
      <c r="CV43" s="1107"/>
      <c r="CW43" s="1107"/>
      <c r="CX43" s="1107"/>
      <c r="CY43" s="1107"/>
      <c r="CZ43" s="1107"/>
      <c r="DA43" s="1107"/>
      <c r="DB43" s="1107"/>
      <c r="DC43" s="1108"/>
    </row>
    <row r="44" spans="2:109" x14ac:dyDescent="0.15">
      <c r="B44" s="310"/>
      <c r="AN44" s="1109"/>
      <c r="AO44" s="1110"/>
      <c r="AP44" s="1110"/>
      <c r="AQ44" s="1110"/>
      <c r="AR44" s="1110"/>
      <c r="AS44" s="1110"/>
      <c r="AT44" s="1110"/>
      <c r="AU44" s="1110"/>
      <c r="AV44" s="1110"/>
      <c r="AW44" s="1110"/>
      <c r="AX44" s="1110"/>
      <c r="AY44" s="1110"/>
      <c r="AZ44" s="1110"/>
      <c r="BA44" s="1110"/>
      <c r="BB44" s="1110"/>
      <c r="BC44" s="1110"/>
      <c r="BD44" s="1110"/>
      <c r="BE44" s="1110"/>
      <c r="BF44" s="1110"/>
      <c r="BG44" s="1110"/>
      <c r="BH44" s="1110"/>
      <c r="BI44" s="1110"/>
      <c r="BJ44" s="1110"/>
      <c r="BK44" s="1110"/>
      <c r="BL44" s="1110"/>
      <c r="BM44" s="1110"/>
      <c r="BN44" s="1110"/>
      <c r="BO44" s="1110"/>
      <c r="BP44" s="1110"/>
      <c r="BQ44" s="1110"/>
      <c r="BR44" s="1110"/>
      <c r="BS44" s="1110"/>
      <c r="BT44" s="1110"/>
      <c r="BU44" s="1110"/>
      <c r="BV44" s="1110"/>
      <c r="BW44" s="1110"/>
      <c r="BX44" s="1110"/>
      <c r="BY44" s="1110"/>
      <c r="BZ44" s="1110"/>
      <c r="CA44" s="1110"/>
      <c r="CB44" s="1110"/>
      <c r="CC44" s="1110"/>
      <c r="CD44" s="1110"/>
      <c r="CE44" s="1110"/>
      <c r="CF44" s="1110"/>
      <c r="CG44" s="1110"/>
      <c r="CH44" s="1110"/>
      <c r="CI44" s="1110"/>
      <c r="CJ44" s="1110"/>
      <c r="CK44" s="1110"/>
      <c r="CL44" s="1110"/>
      <c r="CM44" s="1110"/>
      <c r="CN44" s="1110"/>
      <c r="CO44" s="1110"/>
      <c r="CP44" s="1110"/>
      <c r="CQ44" s="1110"/>
      <c r="CR44" s="1110"/>
      <c r="CS44" s="1110"/>
      <c r="CT44" s="1110"/>
      <c r="CU44" s="1110"/>
      <c r="CV44" s="1110"/>
      <c r="CW44" s="1110"/>
      <c r="CX44" s="1110"/>
      <c r="CY44" s="1110"/>
      <c r="CZ44" s="1110"/>
      <c r="DA44" s="1110"/>
      <c r="DB44" s="1110"/>
      <c r="DC44" s="1111"/>
    </row>
    <row r="45" spans="2:109" x14ac:dyDescent="0.15">
      <c r="B45" s="310"/>
      <c r="AN45" s="1109"/>
      <c r="AO45" s="1110"/>
      <c r="AP45" s="1110"/>
      <c r="AQ45" s="1110"/>
      <c r="AR45" s="1110"/>
      <c r="AS45" s="1110"/>
      <c r="AT45" s="1110"/>
      <c r="AU45" s="1110"/>
      <c r="AV45" s="1110"/>
      <c r="AW45" s="1110"/>
      <c r="AX45" s="1110"/>
      <c r="AY45" s="1110"/>
      <c r="AZ45" s="1110"/>
      <c r="BA45" s="1110"/>
      <c r="BB45" s="1110"/>
      <c r="BC45" s="1110"/>
      <c r="BD45" s="1110"/>
      <c r="BE45" s="1110"/>
      <c r="BF45" s="1110"/>
      <c r="BG45" s="1110"/>
      <c r="BH45" s="1110"/>
      <c r="BI45" s="1110"/>
      <c r="BJ45" s="1110"/>
      <c r="BK45" s="1110"/>
      <c r="BL45" s="1110"/>
      <c r="BM45" s="1110"/>
      <c r="BN45" s="1110"/>
      <c r="BO45" s="1110"/>
      <c r="BP45" s="1110"/>
      <c r="BQ45" s="1110"/>
      <c r="BR45" s="1110"/>
      <c r="BS45" s="1110"/>
      <c r="BT45" s="1110"/>
      <c r="BU45" s="1110"/>
      <c r="BV45" s="1110"/>
      <c r="BW45" s="1110"/>
      <c r="BX45" s="1110"/>
      <c r="BY45" s="1110"/>
      <c r="BZ45" s="1110"/>
      <c r="CA45" s="1110"/>
      <c r="CB45" s="1110"/>
      <c r="CC45" s="1110"/>
      <c r="CD45" s="1110"/>
      <c r="CE45" s="1110"/>
      <c r="CF45" s="1110"/>
      <c r="CG45" s="1110"/>
      <c r="CH45" s="1110"/>
      <c r="CI45" s="1110"/>
      <c r="CJ45" s="1110"/>
      <c r="CK45" s="1110"/>
      <c r="CL45" s="1110"/>
      <c r="CM45" s="1110"/>
      <c r="CN45" s="1110"/>
      <c r="CO45" s="1110"/>
      <c r="CP45" s="1110"/>
      <c r="CQ45" s="1110"/>
      <c r="CR45" s="1110"/>
      <c r="CS45" s="1110"/>
      <c r="CT45" s="1110"/>
      <c r="CU45" s="1110"/>
      <c r="CV45" s="1110"/>
      <c r="CW45" s="1110"/>
      <c r="CX45" s="1110"/>
      <c r="CY45" s="1110"/>
      <c r="CZ45" s="1110"/>
      <c r="DA45" s="1110"/>
      <c r="DB45" s="1110"/>
      <c r="DC45" s="1111"/>
    </row>
    <row r="46" spans="2:109" x14ac:dyDescent="0.15">
      <c r="B46" s="310"/>
      <c r="AN46" s="1109"/>
      <c r="AO46" s="1110"/>
      <c r="AP46" s="1110"/>
      <c r="AQ46" s="1110"/>
      <c r="AR46" s="1110"/>
      <c r="AS46" s="1110"/>
      <c r="AT46" s="1110"/>
      <c r="AU46" s="1110"/>
      <c r="AV46" s="1110"/>
      <c r="AW46" s="1110"/>
      <c r="AX46" s="1110"/>
      <c r="AY46" s="1110"/>
      <c r="AZ46" s="1110"/>
      <c r="BA46" s="1110"/>
      <c r="BB46" s="1110"/>
      <c r="BC46" s="1110"/>
      <c r="BD46" s="1110"/>
      <c r="BE46" s="1110"/>
      <c r="BF46" s="1110"/>
      <c r="BG46" s="1110"/>
      <c r="BH46" s="1110"/>
      <c r="BI46" s="1110"/>
      <c r="BJ46" s="1110"/>
      <c r="BK46" s="1110"/>
      <c r="BL46" s="1110"/>
      <c r="BM46" s="1110"/>
      <c r="BN46" s="1110"/>
      <c r="BO46" s="1110"/>
      <c r="BP46" s="1110"/>
      <c r="BQ46" s="1110"/>
      <c r="BR46" s="1110"/>
      <c r="BS46" s="1110"/>
      <c r="BT46" s="1110"/>
      <c r="BU46" s="1110"/>
      <c r="BV46" s="1110"/>
      <c r="BW46" s="1110"/>
      <c r="BX46" s="1110"/>
      <c r="BY46" s="1110"/>
      <c r="BZ46" s="1110"/>
      <c r="CA46" s="1110"/>
      <c r="CB46" s="1110"/>
      <c r="CC46" s="1110"/>
      <c r="CD46" s="1110"/>
      <c r="CE46" s="1110"/>
      <c r="CF46" s="1110"/>
      <c r="CG46" s="1110"/>
      <c r="CH46" s="1110"/>
      <c r="CI46" s="1110"/>
      <c r="CJ46" s="1110"/>
      <c r="CK46" s="1110"/>
      <c r="CL46" s="1110"/>
      <c r="CM46" s="1110"/>
      <c r="CN46" s="1110"/>
      <c r="CO46" s="1110"/>
      <c r="CP46" s="1110"/>
      <c r="CQ46" s="1110"/>
      <c r="CR46" s="1110"/>
      <c r="CS46" s="1110"/>
      <c r="CT46" s="1110"/>
      <c r="CU46" s="1110"/>
      <c r="CV46" s="1110"/>
      <c r="CW46" s="1110"/>
      <c r="CX46" s="1110"/>
      <c r="CY46" s="1110"/>
      <c r="CZ46" s="1110"/>
      <c r="DA46" s="1110"/>
      <c r="DB46" s="1110"/>
      <c r="DC46" s="1111"/>
    </row>
    <row r="47" spans="2:109" x14ac:dyDescent="0.15">
      <c r="B47" s="310"/>
      <c r="AN47" s="1112"/>
      <c r="AO47" s="1113"/>
      <c r="AP47" s="1113"/>
      <c r="AQ47" s="1113"/>
      <c r="AR47" s="1113"/>
      <c r="AS47" s="1113"/>
      <c r="AT47" s="1113"/>
      <c r="AU47" s="1113"/>
      <c r="AV47" s="1113"/>
      <c r="AW47" s="1113"/>
      <c r="AX47" s="1113"/>
      <c r="AY47" s="1113"/>
      <c r="AZ47" s="1113"/>
      <c r="BA47" s="1113"/>
      <c r="BB47" s="1113"/>
      <c r="BC47" s="1113"/>
      <c r="BD47" s="1113"/>
      <c r="BE47" s="1113"/>
      <c r="BF47" s="1113"/>
      <c r="BG47" s="1113"/>
      <c r="BH47" s="1113"/>
      <c r="BI47" s="1113"/>
      <c r="BJ47" s="1113"/>
      <c r="BK47" s="1113"/>
      <c r="BL47" s="1113"/>
      <c r="BM47" s="1113"/>
      <c r="BN47" s="1113"/>
      <c r="BO47" s="1113"/>
      <c r="BP47" s="1113"/>
      <c r="BQ47" s="1113"/>
      <c r="BR47" s="1113"/>
      <c r="BS47" s="1113"/>
      <c r="BT47" s="1113"/>
      <c r="BU47" s="1113"/>
      <c r="BV47" s="1113"/>
      <c r="BW47" s="1113"/>
      <c r="BX47" s="1113"/>
      <c r="BY47" s="1113"/>
      <c r="BZ47" s="1113"/>
      <c r="CA47" s="1113"/>
      <c r="CB47" s="1113"/>
      <c r="CC47" s="1113"/>
      <c r="CD47" s="1113"/>
      <c r="CE47" s="1113"/>
      <c r="CF47" s="1113"/>
      <c r="CG47" s="1113"/>
      <c r="CH47" s="1113"/>
      <c r="CI47" s="1113"/>
      <c r="CJ47" s="1113"/>
      <c r="CK47" s="1113"/>
      <c r="CL47" s="1113"/>
      <c r="CM47" s="1113"/>
      <c r="CN47" s="1113"/>
      <c r="CO47" s="1113"/>
      <c r="CP47" s="1113"/>
      <c r="CQ47" s="1113"/>
      <c r="CR47" s="1113"/>
      <c r="CS47" s="1113"/>
      <c r="CT47" s="1113"/>
      <c r="CU47" s="1113"/>
      <c r="CV47" s="1113"/>
      <c r="CW47" s="1113"/>
      <c r="CX47" s="1113"/>
      <c r="CY47" s="1113"/>
      <c r="CZ47" s="1113"/>
      <c r="DA47" s="1113"/>
      <c r="DB47" s="1113"/>
      <c r="DC47" s="1114"/>
    </row>
    <row r="48" spans="2:109" x14ac:dyDescent="0.15">
      <c r="B48" s="310"/>
      <c r="H48" s="319"/>
      <c r="I48" s="319"/>
      <c r="J48" s="319"/>
      <c r="AN48" s="319"/>
      <c r="AO48" s="319"/>
      <c r="AP48" s="319"/>
      <c r="AZ48" s="319"/>
      <c r="BA48" s="319"/>
      <c r="BB48" s="319"/>
      <c r="BL48" s="319"/>
      <c r="BM48" s="319"/>
      <c r="BN48" s="319"/>
      <c r="BX48" s="319"/>
      <c r="BY48" s="319"/>
      <c r="BZ48" s="319"/>
      <c r="CJ48" s="319"/>
      <c r="CK48" s="319"/>
      <c r="CL48" s="319"/>
      <c r="CV48" s="319"/>
      <c r="CW48" s="319"/>
      <c r="CX48" s="319"/>
    </row>
    <row r="49" spans="1:109" x14ac:dyDescent="0.15">
      <c r="B49" s="310"/>
      <c r="AN49" s="303" t="s">
        <v>533</v>
      </c>
    </row>
    <row r="50" spans="1:109" x14ac:dyDescent="0.15">
      <c r="B50" s="310"/>
      <c r="G50" s="1115"/>
      <c r="H50" s="1115"/>
      <c r="I50" s="1115"/>
      <c r="J50" s="1115"/>
      <c r="K50" s="320"/>
      <c r="L50" s="320"/>
      <c r="M50" s="321"/>
      <c r="N50" s="321"/>
      <c r="AN50" s="1116"/>
      <c r="AO50" s="1117"/>
      <c r="AP50" s="1117"/>
      <c r="AQ50" s="1117"/>
      <c r="AR50" s="1117"/>
      <c r="AS50" s="1117"/>
      <c r="AT50" s="1117"/>
      <c r="AU50" s="1117"/>
      <c r="AV50" s="1117"/>
      <c r="AW50" s="1117"/>
      <c r="AX50" s="1117"/>
      <c r="AY50" s="1117"/>
      <c r="AZ50" s="1117"/>
      <c r="BA50" s="1117"/>
      <c r="BB50" s="1117"/>
      <c r="BC50" s="1117"/>
      <c r="BD50" s="1117"/>
      <c r="BE50" s="1117"/>
      <c r="BF50" s="1117"/>
      <c r="BG50" s="1117"/>
      <c r="BH50" s="1117"/>
      <c r="BI50" s="1117"/>
      <c r="BJ50" s="1117"/>
      <c r="BK50" s="1117"/>
      <c r="BL50" s="1117"/>
      <c r="BM50" s="1117"/>
      <c r="BN50" s="1117"/>
      <c r="BO50" s="1118"/>
      <c r="BP50" s="1119" t="s">
        <v>519</v>
      </c>
      <c r="BQ50" s="1119"/>
      <c r="BR50" s="1119"/>
      <c r="BS50" s="1119"/>
      <c r="BT50" s="1119"/>
      <c r="BU50" s="1119"/>
      <c r="BV50" s="1119"/>
      <c r="BW50" s="1119"/>
      <c r="BX50" s="1119" t="s">
        <v>520</v>
      </c>
      <c r="BY50" s="1119"/>
      <c r="BZ50" s="1119"/>
      <c r="CA50" s="1119"/>
      <c r="CB50" s="1119"/>
      <c r="CC50" s="1119"/>
      <c r="CD50" s="1119"/>
      <c r="CE50" s="1119"/>
      <c r="CF50" s="1119" t="s">
        <v>521</v>
      </c>
      <c r="CG50" s="1119"/>
      <c r="CH50" s="1119"/>
      <c r="CI50" s="1119"/>
      <c r="CJ50" s="1119"/>
      <c r="CK50" s="1119"/>
      <c r="CL50" s="1119"/>
      <c r="CM50" s="1119"/>
      <c r="CN50" s="1119" t="s">
        <v>253</v>
      </c>
      <c r="CO50" s="1119"/>
      <c r="CP50" s="1119"/>
      <c r="CQ50" s="1119"/>
      <c r="CR50" s="1119"/>
      <c r="CS50" s="1119"/>
      <c r="CT50" s="1119"/>
      <c r="CU50" s="1119"/>
      <c r="CV50" s="1119" t="s">
        <v>522</v>
      </c>
      <c r="CW50" s="1119"/>
      <c r="CX50" s="1119"/>
      <c r="CY50" s="1119"/>
      <c r="CZ50" s="1119"/>
      <c r="DA50" s="1119"/>
      <c r="DB50" s="1119"/>
      <c r="DC50" s="1119"/>
    </row>
    <row r="51" spans="1:109" ht="13.5" customHeight="1" x14ac:dyDescent="0.15">
      <c r="B51" s="310"/>
      <c r="G51" s="1125"/>
      <c r="H51" s="1125"/>
      <c r="I51" s="1123"/>
      <c r="J51" s="1123"/>
      <c r="K51" s="1121"/>
      <c r="L51" s="1121"/>
      <c r="M51" s="1121"/>
      <c r="N51" s="1121"/>
      <c r="AM51" s="319"/>
      <c r="AN51" s="1122" t="s">
        <v>534</v>
      </c>
      <c r="AO51" s="1122"/>
      <c r="AP51" s="1122"/>
      <c r="AQ51" s="1122"/>
      <c r="AR51" s="1122"/>
      <c r="AS51" s="1122"/>
      <c r="AT51" s="1122"/>
      <c r="AU51" s="1122"/>
      <c r="AV51" s="1122"/>
      <c r="AW51" s="1122"/>
      <c r="AX51" s="1122"/>
      <c r="AY51" s="1122"/>
      <c r="AZ51" s="1122"/>
      <c r="BA51" s="1122"/>
      <c r="BB51" s="1122" t="s">
        <v>535</v>
      </c>
      <c r="BC51" s="1122"/>
      <c r="BD51" s="1122"/>
      <c r="BE51" s="1122"/>
      <c r="BF51" s="1122"/>
      <c r="BG51" s="1122"/>
      <c r="BH51" s="1122"/>
      <c r="BI51" s="1122"/>
      <c r="BJ51" s="1122"/>
      <c r="BK51" s="1122"/>
      <c r="BL51" s="1122"/>
      <c r="BM51" s="1122"/>
      <c r="BN51" s="1122"/>
      <c r="BO51" s="1122"/>
      <c r="BP51" s="1120"/>
      <c r="BQ51" s="1120"/>
      <c r="BR51" s="1120"/>
      <c r="BS51" s="1120"/>
      <c r="BT51" s="1120"/>
      <c r="BU51" s="1120"/>
      <c r="BV51" s="1120"/>
      <c r="BW51" s="1120"/>
      <c r="BX51" s="1120"/>
      <c r="BY51" s="1120"/>
      <c r="BZ51" s="1120"/>
      <c r="CA51" s="1120"/>
      <c r="CB51" s="1120"/>
      <c r="CC51" s="1120"/>
      <c r="CD51" s="1120"/>
      <c r="CE51" s="1120"/>
      <c r="CF51" s="1120"/>
      <c r="CG51" s="1120"/>
      <c r="CH51" s="1120"/>
      <c r="CI51" s="1120"/>
      <c r="CJ51" s="1120"/>
      <c r="CK51" s="1120"/>
      <c r="CL51" s="1120"/>
      <c r="CM51" s="1120"/>
      <c r="CN51" s="1120"/>
      <c r="CO51" s="1120"/>
      <c r="CP51" s="1120"/>
      <c r="CQ51" s="1120"/>
      <c r="CR51" s="1120"/>
      <c r="CS51" s="1120"/>
      <c r="CT51" s="1120"/>
      <c r="CU51" s="1120"/>
      <c r="CV51" s="1120"/>
      <c r="CW51" s="1120"/>
      <c r="CX51" s="1120"/>
      <c r="CY51" s="1120"/>
      <c r="CZ51" s="1120"/>
      <c r="DA51" s="1120"/>
      <c r="DB51" s="1120"/>
      <c r="DC51" s="1120"/>
    </row>
    <row r="52" spans="1:109" x14ac:dyDescent="0.15">
      <c r="B52" s="310"/>
      <c r="G52" s="1125"/>
      <c r="H52" s="1125"/>
      <c r="I52" s="1123"/>
      <c r="J52" s="1123"/>
      <c r="K52" s="1121"/>
      <c r="L52" s="1121"/>
      <c r="M52" s="1121"/>
      <c r="N52" s="1121"/>
      <c r="AM52" s="319"/>
      <c r="AN52" s="1122"/>
      <c r="AO52" s="1122"/>
      <c r="AP52" s="1122"/>
      <c r="AQ52" s="1122"/>
      <c r="AR52" s="1122"/>
      <c r="AS52" s="1122"/>
      <c r="AT52" s="1122"/>
      <c r="AU52" s="1122"/>
      <c r="AV52" s="1122"/>
      <c r="AW52" s="1122"/>
      <c r="AX52" s="1122"/>
      <c r="AY52" s="1122"/>
      <c r="AZ52" s="1122"/>
      <c r="BA52" s="1122"/>
      <c r="BB52" s="1122"/>
      <c r="BC52" s="1122"/>
      <c r="BD52" s="1122"/>
      <c r="BE52" s="1122"/>
      <c r="BF52" s="1122"/>
      <c r="BG52" s="1122"/>
      <c r="BH52" s="1122"/>
      <c r="BI52" s="1122"/>
      <c r="BJ52" s="1122"/>
      <c r="BK52" s="1122"/>
      <c r="BL52" s="1122"/>
      <c r="BM52" s="1122"/>
      <c r="BN52" s="1122"/>
      <c r="BO52" s="1122"/>
      <c r="BP52" s="1120"/>
      <c r="BQ52" s="1120"/>
      <c r="BR52" s="1120"/>
      <c r="BS52" s="1120"/>
      <c r="BT52" s="1120"/>
      <c r="BU52" s="1120"/>
      <c r="BV52" s="1120"/>
      <c r="BW52" s="1120"/>
      <c r="BX52" s="1120"/>
      <c r="BY52" s="1120"/>
      <c r="BZ52" s="1120"/>
      <c r="CA52" s="1120"/>
      <c r="CB52" s="1120"/>
      <c r="CC52" s="1120"/>
      <c r="CD52" s="1120"/>
      <c r="CE52" s="1120"/>
      <c r="CF52" s="1120"/>
      <c r="CG52" s="1120"/>
      <c r="CH52" s="1120"/>
      <c r="CI52" s="1120"/>
      <c r="CJ52" s="1120"/>
      <c r="CK52" s="1120"/>
      <c r="CL52" s="1120"/>
      <c r="CM52" s="1120"/>
      <c r="CN52" s="1120"/>
      <c r="CO52" s="1120"/>
      <c r="CP52" s="1120"/>
      <c r="CQ52" s="1120"/>
      <c r="CR52" s="1120"/>
      <c r="CS52" s="1120"/>
      <c r="CT52" s="1120"/>
      <c r="CU52" s="1120"/>
      <c r="CV52" s="1120"/>
      <c r="CW52" s="1120"/>
      <c r="CX52" s="1120"/>
      <c r="CY52" s="1120"/>
      <c r="CZ52" s="1120"/>
      <c r="DA52" s="1120"/>
      <c r="DB52" s="1120"/>
      <c r="DC52" s="1120"/>
    </row>
    <row r="53" spans="1:109" x14ac:dyDescent="0.15">
      <c r="A53" s="318"/>
      <c r="B53" s="310"/>
      <c r="G53" s="1125"/>
      <c r="H53" s="1125"/>
      <c r="I53" s="1115"/>
      <c r="J53" s="1115"/>
      <c r="K53" s="1121"/>
      <c r="L53" s="1121"/>
      <c r="M53" s="1121"/>
      <c r="N53" s="1121"/>
      <c r="AM53" s="319"/>
      <c r="AN53" s="1122"/>
      <c r="AO53" s="1122"/>
      <c r="AP53" s="1122"/>
      <c r="AQ53" s="1122"/>
      <c r="AR53" s="1122"/>
      <c r="AS53" s="1122"/>
      <c r="AT53" s="1122"/>
      <c r="AU53" s="1122"/>
      <c r="AV53" s="1122"/>
      <c r="AW53" s="1122"/>
      <c r="AX53" s="1122"/>
      <c r="AY53" s="1122"/>
      <c r="AZ53" s="1122"/>
      <c r="BA53" s="1122"/>
      <c r="BB53" s="1122" t="s">
        <v>536</v>
      </c>
      <c r="BC53" s="1122"/>
      <c r="BD53" s="1122"/>
      <c r="BE53" s="1122"/>
      <c r="BF53" s="1122"/>
      <c r="BG53" s="1122"/>
      <c r="BH53" s="1122"/>
      <c r="BI53" s="1122"/>
      <c r="BJ53" s="1122"/>
      <c r="BK53" s="1122"/>
      <c r="BL53" s="1122"/>
      <c r="BM53" s="1122"/>
      <c r="BN53" s="1122"/>
      <c r="BO53" s="1122"/>
      <c r="BP53" s="1120">
        <v>74</v>
      </c>
      <c r="BQ53" s="1120"/>
      <c r="BR53" s="1120"/>
      <c r="BS53" s="1120"/>
      <c r="BT53" s="1120"/>
      <c r="BU53" s="1120"/>
      <c r="BV53" s="1120"/>
      <c r="BW53" s="1120"/>
      <c r="BX53" s="1120">
        <v>75.599999999999994</v>
      </c>
      <c r="BY53" s="1120"/>
      <c r="BZ53" s="1120"/>
      <c r="CA53" s="1120"/>
      <c r="CB53" s="1120"/>
      <c r="CC53" s="1120"/>
      <c r="CD53" s="1120"/>
      <c r="CE53" s="1120"/>
      <c r="CF53" s="1120">
        <v>77.3</v>
      </c>
      <c r="CG53" s="1120"/>
      <c r="CH53" s="1120"/>
      <c r="CI53" s="1120"/>
      <c r="CJ53" s="1120"/>
      <c r="CK53" s="1120"/>
      <c r="CL53" s="1120"/>
      <c r="CM53" s="1120"/>
      <c r="CN53" s="1120">
        <v>78.3</v>
      </c>
      <c r="CO53" s="1120"/>
      <c r="CP53" s="1120"/>
      <c r="CQ53" s="1120"/>
      <c r="CR53" s="1120"/>
      <c r="CS53" s="1120"/>
      <c r="CT53" s="1120"/>
      <c r="CU53" s="1120"/>
      <c r="CV53" s="1120">
        <v>78.3</v>
      </c>
      <c r="CW53" s="1120"/>
      <c r="CX53" s="1120"/>
      <c r="CY53" s="1120"/>
      <c r="CZ53" s="1120"/>
      <c r="DA53" s="1120"/>
      <c r="DB53" s="1120"/>
      <c r="DC53" s="1120"/>
    </row>
    <row r="54" spans="1:109" x14ac:dyDescent="0.15">
      <c r="A54" s="318"/>
      <c r="B54" s="310"/>
      <c r="G54" s="1125"/>
      <c r="H54" s="1125"/>
      <c r="I54" s="1115"/>
      <c r="J54" s="1115"/>
      <c r="K54" s="1121"/>
      <c r="L54" s="1121"/>
      <c r="M54" s="1121"/>
      <c r="N54" s="1121"/>
      <c r="AM54" s="319"/>
      <c r="AN54" s="1122"/>
      <c r="AO54" s="1122"/>
      <c r="AP54" s="1122"/>
      <c r="AQ54" s="1122"/>
      <c r="AR54" s="1122"/>
      <c r="AS54" s="1122"/>
      <c r="AT54" s="1122"/>
      <c r="AU54" s="1122"/>
      <c r="AV54" s="1122"/>
      <c r="AW54" s="1122"/>
      <c r="AX54" s="1122"/>
      <c r="AY54" s="1122"/>
      <c r="AZ54" s="1122"/>
      <c r="BA54" s="1122"/>
      <c r="BB54" s="1122"/>
      <c r="BC54" s="1122"/>
      <c r="BD54" s="1122"/>
      <c r="BE54" s="1122"/>
      <c r="BF54" s="1122"/>
      <c r="BG54" s="1122"/>
      <c r="BH54" s="1122"/>
      <c r="BI54" s="1122"/>
      <c r="BJ54" s="1122"/>
      <c r="BK54" s="1122"/>
      <c r="BL54" s="1122"/>
      <c r="BM54" s="1122"/>
      <c r="BN54" s="1122"/>
      <c r="BO54" s="1122"/>
      <c r="BP54" s="1120"/>
      <c r="BQ54" s="1120"/>
      <c r="BR54" s="1120"/>
      <c r="BS54" s="1120"/>
      <c r="BT54" s="1120"/>
      <c r="BU54" s="1120"/>
      <c r="BV54" s="1120"/>
      <c r="BW54" s="1120"/>
      <c r="BX54" s="1120"/>
      <c r="BY54" s="1120"/>
      <c r="BZ54" s="1120"/>
      <c r="CA54" s="1120"/>
      <c r="CB54" s="1120"/>
      <c r="CC54" s="1120"/>
      <c r="CD54" s="1120"/>
      <c r="CE54" s="1120"/>
      <c r="CF54" s="1120"/>
      <c r="CG54" s="1120"/>
      <c r="CH54" s="1120"/>
      <c r="CI54" s="1120"/>
      <c r="CJ54" s="1120"/>
      <c r="CK54" s="1120"/>
      <c r="CL54" s="1120"/>
      <c r="CM54" s="1120"/>
      <c r="CN54" s="1120"/>
      <c r="CO54" s="1120"/>
      <c r="CP54" s="1120"/>
      <c r="CQ54" s="1120"/>
      <c r="CR54" s="1120"/>
      <c r="CS54" s="1120"/>
      <c r="CT54" s="1120"/>
      <c r="CU54" s="1120"/>
      <c r="CV54" s="1120"/>
      <c r="CW54" s="1120"/>
      <c r="CX54" s="1120"/>
      <c r="CY54" s="1120"/>
      <c r="CZ54" s="1120"/>
      <c r="DA54" s="1120"/>
      <c r="DB54" s="1120"/>
      <c r="DC54" s="1120"/>
    </row>
    <row r="55" spans="1:109" x14ac:dyDescent="0.15">
      <c r="A55" s="318"/>
      <c r="B55" s="310"/>
      <c r="G55" s="1115"/>
      <c r="H55" s="1115"/>
      <c r="I55" s="1115"/>
      <c r="J55" s="1115"/>
      <c r="K55" s="1121"/>
      <c r="L55" s="1121"/>
      <c r="M55" s="1121"/>
      <c r="N55" s="1121"/>
      <c r="AN55" s="1119" t="s">
        <v>537</v>
      </c>
      <c r="AO55" s="1119"/>
      <c r="AP55" s="1119"/>
      <c r="AQ55" s="1119"/>
      <c r="AR55" s="1119"/>
      <c r="AS55" s="1119"/>
      <c r="AT55" s="1119"/>
      <c r="AU55" s="1119"/>
      <c r="AV55" s="1119"/>
      <c r="AW55" s="1119"/>
      <c r="AX55" s="1119"/>
      <c r="AY55" s="1119"/>
      <c r="AZ55" s="1119"/>
      <c r="BA55" s="1119"/>
      <c r="BB55" s="1122" t="s">
        <v>535</v>
      </c>
      <c r="BC55" s="1122"/>
      <c r="BD55" s="1122"/>
      <c r="BE55" s="1122"/>
      <c r="BF55" s="1122"/>
      <c r="BG55" s="1122"/>
      <c r="BH55" s="1122"/>
      <c r="BI55" s="1122"/>
      <c r="BJ55" s="1122"/>
      <c r="BK55" s="1122"/>
      <c r="BL55" s="1122"/>
      <c r="BM55" s="1122"/>
      <c r="BN55" s="1122"/>
      <c r="BO55" s="1122"/>
      <c r="BP55" s="1120">
        <v>0</v>
      </c>
      <c r="BQ55" s="1120"/>
      <c r="BR55" s="1120"/>
      <c r="BS55" s="1120"/>
      <c r="BT55" s="1120"/>
      <c r="BU55" s="1120"/>
      <c r="BV55" s="1120"/>
      <c r="BW55" s="1120"/>
      <c r="BX55" s="1120">
        <v>0</v>
      </c>
      <c r="BY55" s="1120"/>
      <c r="BZ55" s="1120"/>
      <c r="CA55" s="1120"/>
      <c r="CB55" s="1120"/>
      <c r="CC55" s="1120"/>
      <c r="CD55" s="1120"/>
      <c r="CE55" s="1120"/>
      <c r="CF55" s="1120">
        <v>0</v>
      </c>
      <c r="CG55" s="1120"/>
      <c r="CH55" s="1120"/>
      <c r="CI55" s="1120"/>
      <c r="CJ55" s="1120"/>
      <c r="CK55" s="1120"/>
      <c r="CL55" s="1120"/>
      <c r="CM55" s="1120"/>
      <c r="CN55" s="1120">
        <v>0</v>
      </c>
      <c r="CO55" s="1120"/>
      <c r="CP55" s="1120"/>
      <c r="CQ55" s="1120"/>
      <c r="CR55" s="1120"/>
      <c r="CS55" s="1120"/>
      <c r="CT55" s="1120"/>
      <c r="CU55" s="1120"/>
      <c r="CV55" s="1120">
        <v>0</v>
      </c>
      <c r="CW55" s="1120"/>
      <c r="CX55" s="1120"/>
      <c r="CY55" s="1120"/>
      <c r="CZ55" s="1120"/>
      <c r="DA55" s="1120"/>
      <c r="DB55" s="1120"/>
      <c r="DC55" s="1120"/>
    </row>
    <row r="56" spans="1:109" x14ac:dyDescent="0.15">
      <c r="A56" s="318"/>
      <c r="B56" s="310"/>
      <c r="G56" s="1115"/>
      <c r="H56" s="1115"/>
      <c r="I56" s="1115"/>
      <c r="J56" s="1115"/>
      <c r="K56" s="1121"/>
      <c r="L56" s="1121"/>
      <c r="M56" s="1121"/>
      <c r="N56" s="1121"/>
      <c r="AN56" s="1119"/>
      <c r="AO56" s="1119"/>
      <c r="AP56" s="1119"/>
      <c r="AQ56" s="1119"/>
      <c r="AR56" s="1119"/>
      <c r="AS56" s="1119"/>
      <c r="AT56" s="1119"/>
      <c r="AU56" s="1119"/>
      <c r="AV56" s="1119"/>
      <c r="AW56" s="1119"/>
      <c r="AX56" s="1119"/>
      <c r="AY56" s="1119"/>
      <c r="AZ56" s="1119"/>
      <c r="BA56" s="1119"/>
      <c r="BB56" s="1122"/>
      <c r="BC56" s="1122"/>
      <c r="BD56" s="1122"/>
      <c r="BE56" s="1122"/>
      <c r="BF56" s="1122"/>
      <c r="BG56" s="1122"/>
      <c r="BH56" s="1122"/>
      <c r="BI56" s="1122"/>
      <c r="BJ56" s="1122"/>
      <c r="BK56" s="1122"/>
      <c r="BL56" s="1122"/>
      <c r="BM56" s="1122"/>
      <c r="BN56" s="1122"/>
      <c r="BO56" s="1122"/>
      <c r="BP56" s="1120"/>
      <c r="BQ56" s="1120"/>
      <c r="BR56" s="1120"/>
      <c r="BS56" s="1120"/>
      <c r="BT56" s="1120"/>
      <c r="BU56" s="1120"/>
      <c r="BV56" s="1120"/>
      <c r="BW56" s="1120"/>
      <c r="BX56" s="1120"/>
      <c r="BY56" s="1120"/>
      <c r="BZ56" s="1120"/>
      <c r="CA56" s="1120"/>
      <c r="CB56" s="1120"/>
      <c r="CC56" s="1120"/>
      <c r="CD56" s="1120"/>
      <c r="CE56" s="1120"/>
      <c r="CF56" s="1120"/>
      <c r="CG56" s="1120"/>
      <c r="CH56" s="1120"/>
      <c r="CI56" s="1120"/>
      <c r="CJ56" s="1120"/>
      <c r="CK56" s="1120"/>
      <c r="CL56" s="1120"/>
      <c r="CM56" s="1120"/>
      <c r="CN56" s="1120"/>
      <c r="CO56" s="1120"/>
      <c r="CP56" s="1120"/>
      <c r="CQ56" s="1120"/>
      <c r="CR56" s="1120"/>
      <c r="CS56" s="1120"/>
      <c r="CT56" s="1120"/>
      <c r="CU56" s="1120"/>
      <c r="CV56" s="1120"/>
      <c r="CW56" s="1120"/>
      <c r="CX56" s="1120"/>
      <c r="CY56" s="1120"/>
      <c r="CZ56" s="1120"/>
      <c r="DA56" s="1120"/>
      <c r="DB56" s="1120"/>
      <c r="DC56" s="1120"/>
    </row>
    <row r="57" spans="1:109" s="318" customFormat="1" x14ac:dyDescent="0.15">
      <c r="B57" s="322"/>
      <c r="G57" s="1115"/>
      <c r="H57" s="1115"/>
      <c r="I57" s="1124"/>
      <c r="J57" s="1124"/>
      <c r="K57" s="1121"/>
      <c r="L57" s="1121"/>
      <c r="M57" s="1121"/>
      <c r="N57" s="1121"/>
      <c r="AM57" s="303"/>
      <c r="AN57" s="1119"/>
      <c r="AO57" s="1119"/>
      <c r="AP57" s="1119"/>
      <c r="AQ57" s="1119"/>
      <c r="AR57" s="1119"/>
      <c r="AS57" s="1119"/>
      <c r="AT57" s="1119"/>
      <c r="AU57" s="1119"/>
      <c r="AV57" s="1119"/>
      <c r="AW57" s="1119"/>
      <c r="AX57" s="1119"/>
      <c r="AY57" s="1119"/>
      <c r="AZ57" s="1119"/>
      <c r="BA57" s="1119"/>
      <c r="BB57" s="1122" t="s">
        <v>536</v>
      </c>
      <c r="BC57" s="1122"/>
      <c r="BD57" s="1122"/>
      <c r="BE57" s="1122"/>
      <c r="BF57" s="1122"/>
      <c r="BG57" s="1122"/>
      <c r="BH57" s="1122"/>
      <c r="BI57" s="1122"/>
      <c r="BJ57" s="1122"/>
      <c r="BK57" s="1122"/>
      <c r="BL57" s="1122"/>
      <c r="BM57" s="1122"/>
      <c r="BN57" s="1122"/>
      <c r="BO57" s="1122"/>
      <c r="BP57" s="1120">
        <v>61</v>
      </c>
      <c r="BQ57" s="1120"/>
      <c r="BR57" s="1120"/>
      <c r="BS57" s="1120"/>
      <c r="BT57" s="1120"/>
      <c r="BU57" s="1120"/>
      <c r="BV57" s="1120"/>
      <c r="BW57" s="1120"/>
      <c r="BX57" s="1120">
        <v>62.2</v>
      </c>
      <c r="BY57" s="1120"/>
      <c r="BZ57" s="1120"/>
      <c r="CA57" s="1120"/>
      <c r="CB57" s="1120"/>
      <c r="CC57" s="1120"/>
      <c r="CD57" s="1120"/>
      <c r="CE57" s="1120"/>
      <c r="CF57" s="1120">
        <v>63.6</v>
      </c>
      <c r="CG57" s="1120"/>
      <c r="CH57" s="1120"/>
      <c r="CI57" s="1120"/>
      <c r="CJ57" s="1120"/>
      <c r="CK57" s="1120"/>
      <c r="CL57" s="1120"/>
      <c r="CM57" s="1120"/>
      <c r="CN57" s="1120">
        <v>65.900000000000006</v>
      </c>
      <c r="CO57" s="1120"/>
      <c r="CP57" s="1120"/>
      <c r="CQ57" s="1120"/>
      <c r="CR57" s="1120"/>
      <c r="CS57" s="1120"/>
      <c r="CT57" s="1120"/>
      <c r="CU57" s="1120"/>
      <c r="CV57" s="1120">
        <v>66.599999999999994</v>
      </c>
      <c r="CW57" s="1120"/>
      <c r="CX57" s="1120"/>
      <c r="CY57" s="1120"/>
      <c r="CZ57" s="1120"/>
      <c r="DA57" s="1120"/>
      <c r="DB57" s="1120"/>
      <c r="DC57" s="1120"/>
      <c r="DD57" s="323"/>
      <c r="DE57" s="322"/>
    </row>
    <row r="58" spans="1:109" s="318" customFormat="1" x14ac:dyDescent="0.15">
      <c r="A58" s="303"/>
      <c r="B58" s="322"/>
      <c r="G58" s="1115"/>
      <c r="H58" s="1115"/>
      <c r="I58" s="1124"/>
      <c r="J58" s="1124"/>
      <c r="K58" s="1121"/>
      <c r="L58" s="1121"/>
      <c r="M58" s="1121"/>
      <c r="N58" s="1121"/>
      <c r="AM58" s="303"/>
      <c r="AN58" s="1119"/>
      <c r="AO58" s="1119"/>
      <c r="AP58" s="1119"/>
      <c r="AQ58" s="1119"/>
      <c r="AR58" s="1119"/>
      <c r="AS58" s="1119"/>
      <c r="AT58" s="1119"/>
      <c r="AU58" s="1119"/>
      <c r="AV58" s="1119"/>
      <c r="AW58" s="1119"/>
      <c r="AX58" s="1119"/>
      <c r="AY58" s="1119"/>
      <c r="AZ58" s="1119"/>
      <c r="BA58" s="1119"/>
      <c r="BB58" s="1122"/>
      <c r="BC58" s="1122"/>
      <c r="BD58" s="1122"/>
      <c r="BE58" s="1122"/>
      <c r="BF58" s="1122"/>
      <c r="BG58" s="1122"/>
      <c r="BH58" s="1122"/>
      <c r="BI58" s="1122"/>
      <c r="BJ58" s="1122"/>
      <c r="BK58" s="1122"/>
      <c r="BL58" s="1122"/>
      <c r="BM58" s="1122"/>
      <c r="BN58" s="1122"/>
      <c r="BO58" s="1122"/>
      <c r="BP58" s="1120"/>
      <c r="BQ58" s="1120"/>
      <c r="BR58" s="1120"/>
      <c r="BS58" s="1120"/>
      <c r="BT58" s="1120"/>
      <c r="BU58" s="1120"/>
      <c r="BV58" s="1120"/>
      <c r="BW58" s="1120"/>
      <c r="BX58" s="1120"/>
      <c r="BY58" s="1120"/>
      <c r="BZ58" s="1120"/>
      <c r="CA58" s="1120"/>
      <c r="CB58" s="1120"/>
      <c r="CC58" s="1120"/>
      <c r="CD58" s="1120"/>
      <c r="CE58" s="1120"/>
      <c r="CF58" s="1120"/>
      <c r="CG58" s="1120"/>
      <c r="CH58" s="1120"/>
      <c r="CI58" s="1120"/>
      <c r="CJ58" s="1120"/>
      <c r="CK58" s="1120"/>
      <c r="CL58" s="1120"/>
      <c r="CM58" s="1120"/>
      <c r="CN58" s="1120"/>
      <c r="CO58" s="1120"/>
      <c r="CP58" s="1120"/>
      <c r="CQ58" s="1120"/>
      <c r="CR58" s="1120"/>
      <c r="CS58" s="1120"/>
      <c r="CT58" s="1120"/>
      <c r="CU58" s="1120"/>
      <c r="CV58" s="1120"/>
      <c r="CW58" s="1120"/>
      <c r="CX58" s="1120"/>
      <c r="CY58" s="1120"/>
      <c r="CZ58" s="1120"/>
      <c r="DA58" s="1120"/>
      <c r="DB58" s="1120"/>
      <c r="DC58" s="1120"/>
      <c r="DD58" s="323"/>
      <c r="DE58" s="322"/>
    </row>
    <row r="59" spans="1:109" s="318" customFormat="1" x14ac:dyDescent="0.15">
      <c r="A59" s="303"/>
      <c r="B59" s="322"/>
      <c r="K59" s="324"/>
      <c r="L59" s="324"/>
      <c r="M59" s="324"/>
      <c r="N59" s="324"/>
      <c r="AQ59" s="324"/>
      <c r="AR59" s="324"/>
      <c r="AS59" s="324"/>
      <c r="AT59" s="324"/>
      <c r="BC59" s="324"/>
      <c r="BD59" s="324"/>
      <c r="BE59" s="324"/>
      <c r="BF59" s="324"/>
      <c r="BO59" s="324"/>
      <c r="BP59" s="324"/>
      <c r="BQ59" s="324"/>
      <c r="BR59" s="324"/>
      <c r="CA59" s="324"/>
      <c r="CB59" s="324"/>
      <c r="CC59" s="324"/>
      <c r="CD59" s="324"/>
      <c r="CM59" s="324"/>
      <c r="CN59" s="324"/>
      <c r="CO59" s="324"/>
      <c r="CP59" s="324"/>
      <c r="CY59" s="324"/>
      <c r="CZ59" s="324"/>
      <c r="DA59" s="324"/>
      <c r="DB59" s="324"/>
      <c r="DC59" s="324"/>
      <c r="DD59" s="323"/>
      <c r="DE59" s="322"/>
    </row>
    <row r="60" spans="1:109" s="318" customFormat="1" x14ac:dyDescent="0.15">
      <c r="A60" s="303"/>
      <c r="B60" s="322"/>
      <c r="K60" s="324"/>
      <c r="L60" s="324"/>
      <c r="M60" s="324"/>
      <c r="N60" s="324"/>
      <c r="AQ60" s="324"/>
      <c r="AR60" s="324"/>
      <c r="AS60" s="324"/>
      <c r="AT60" s="324"/>
      <c r="BC60" s="324"/>
      <c r="BD60" s="324"/>
      <c r="BE60" s="324"/>
      <c r="BF60" s="324"/>
      <c r="BO60" s="324"/>
      <c r="BP60" s="324"/>
      <c r="BQ60" s="324"/>
      <c r="BR60" s="324"/>
      <c r="CA60" s="324"/>
      <c r="CB60" s="324"/>
      <c r="CC60" s="324"/>
      <c r="CD60" s="324"/>
      <c r="CM60" s="324"/>
      <c r="CN60" s="324"/>
      <c r="CO60" s="324"/>
      <c r="CP60" s="324"/>
      <c r="CY60" s="324"/>
      <c r="CZ60" s="324"/>
      <c r="DA60" s="324"/>
      <c r="DB60" s="324"/>
      <c r="DC60" s="324"/>
      <c r="DD60" s="323"/>
      <c r="DE60" s="322"/>
    </row>
    <row r="61" spans="1:109" s="318" customFormat="1" x14ac:dyDescent="0.15">
      <c r="A61" s="303"/>
      <c r="B61" s="325"/>
      <c r="C61" s="326"/>
      <c r="D61" s="326"/>
      <c r="E61" s="326"/>
      <c r="F61" s="326"/>
      <c r="G61" s="326"/>
      <c r="H61" s="326"/>
      <c r="I61" s="326"/>
      <c r="J61" s="326"/>
      <c r="K61" s="326"/>
      <c r="L61" s="326"/>
      <c r="M61" s="327"/>
      <c r="N61" s="327"/>
      <c r="O61" s="326"/>
      <c r="P61" s="326"/>
      <c r="Q61" s="326"/>
      <c r="R61" s="326"/>
      <c r="S61" s="326"/>
      <c r="T61" s="326"/>
      <c r="U61" s="326"/>
      <c r="V61" s="326"/>
      <c r="W61" s="326"/>
      <c r="X61" s="326"/>
      <c r="Y61" s="326"/>
      <c r="Z61" s="326"/>
      <c r="AA61" s="326"/>
      <c r="AB61" s="326"/>
      <c r="AC61" s="326"/>
      <c r="AD61" s="326"/>
      <c r="AE61" s="326"/>
      <c r="AF61" s="326"/>
      <c r="AG61" s="326"/>
      <c r="AH61" s="326"/>
      <c r="AI61" s="326"/>
      <c r="AJ61" s="326"/>
      <c r="AK61" s="326"/>
      <c r="AL61" s="326"/>
      <c r="AM61" s="326"/>
      <c r="AN61" s="326"/>
      <c r="AO61" s="326"/>
      <c r="AP61" s="326"/>
      <c r="AQ61" s="326"/>
      <c r="AR61" s="326"/>
      <c r="AS61" s="327"/>
      <c r="AT61" s="327"/>
      <c r="AU61" s="326"/>
      <c r="AV61" s="326"/>
      <c r="AW61" s="326"/>
      <c r="AX61" s="326"/>
      <c r="AY61" s="326"/>
      <c r="AZ61" s="326"/>
      <c r="BA61" s="326"/>
      <c r="BB61" s="326"/>
      <c r="BC61" s="326"/>
      <c r="BD61" s="326"/>
      <c r="BE61" s="327"/>
      <c r="BF61" s="327"/>
      <c r="BG61" s="326"/>
      <c r="BH61" s="326"/>
      <c r="BI61" s="326"/>
      <c r="BJ61" s="326"/>
      <c r="BK61" s="326"/>
      <c r="BL61" s="326"/>
      <c r="BM61" s="326"/>
      <c r="BN61" s="326"/>
      <c r="BO61" s="326"/>
      <c r="BP61" s="326"/>
      <c r="BQ61" s="327"/>
      <c r="BR61" s="327"/>
      <c r="BS61" s="326"/>
      <c r="BT61" s="326"/>
      <c r="BU61" s="326"/>
      <c r="BV61" s="326"/>
      <c r="BW61" s="326"/>
      <c r="BX61" s="326"/>
      <c r="BY61" s="326"/>
      <c r="BZ61" s="326"/>
      <c r="CA61" s="326"/>
      <c r="CB61" s="326"/>
      <c r="CC61" s="327"/>
      <c r="CD61" s="327"/>
      <c r="CE61" s="326"/>
      <c r="CF61" s="326"/>
      <c r="CG61" s="326"/>
      <c r="CH61" s="326"/>
      <c r="CI61" s="326"/>
      <c r="CJ61" s="326"/>
      <c r="CK61" s="326"/>
      <c r="CL61" s="326"/>
      <c r="CM61" s="326"/>
      <c r="CN61" s="326"/>
      <c r="CO61" s="327"/>
      <c r="CP61" s="327"/>
      <c r="CQ61" s="326"/>
      <c r="CR61" s="326"/>
      <c r="CS61" s="326"/>
      <c r="CT61" s="326"/>
      <c r="CU61" s="326"/>
      <c r="CV61" s="326"/>
      <c r="CW61" s="326"/>
      <c r="CX61" s="326"/>
      <c r="CY61" s="326"/>
      <c r="CZ61" s="326"/>
      <c r="DA61" s="327"/>
      <c r="DB61" s="327"/>
      <c r="DC61" s="327"/>
      <c r="DD61" s="328"/>
      <c r="DE61" s="322"/>
    </row>
    <row r="62" spans="1:109" x14ac:dyDescent="0.15">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5"/>
      <c r="BD62" s="315"/>
      <c r="BE62" s="315"/>
      <c r="BF62" s="315"/>
      <c r="BG62" s="315"/>
      <c r="BH62" s="315"/>
      <c r="BI62" s="315"/>
      <c r="BJ62" s="315"/>
      <c r="BK62" s="315"/>
      <c r="BL62" s="315"/>
      <c r="BM62" s="315"/>
      <c r="BN62" s="315"/>
      <c r="BO62" s="315"/>
      <c r="BP62" s="315"/>
      <c r="BQ62" s="315"/>
      <c r="BR62" s="315"/>
      <c r="BS62" s="315"/>
      <c r="BT62" s="315"/>
      <c r="BU62" s="315"/>
      <c r="BV62" s="315"/>
      <c r="BW62" s="315"/>
      <c r="BX62" s="315"/>
      <c r="BY62" s="315"/>
      <c r="BZ62" s="315"/>
      <c r="CA62" s="315"/>
      <c r="CB62" s="315"/>
      <c r="CC62" s="315"/>
      <c r="CD62" s="315"/>
      <c r="CE62" s="315"/>
      <c r="CF62" s="315"/>
      <c r="CG62" s="315"/>
      <c r="CH62" s="315"/>
      <c r="CI62" s="315"/>
      <c r="CJ62" s="315"/>
      <c r="CK62" s="315"/>
      <c r="CL62" s="315"/>
      <c r="CM62" s="315"/>
      <c r="CN62" s="315"/>
      <c r="CO62" s="315"/>
      <c r="CP62" s="315"/>
      <c r="CQ62" s="315"/>
      <c r="CR62" s="315"/>
      <c r="CS62" s="315"/>
      <c r="CT62" s="315"/>
      <c r="CU62" s="315"/>
      <c r="CV62" s="315"/>
      <c r="CW62" s="315"/>
      <c r="CX62" s="315"/>
      <c r="CY62" s="315"/>
      <c r="CZ62" s="315"/>
      <c r="DA62" s="315"/>
      <c r="DB62" s="315"/>
      <c r="DC62" s="315"/>
      <c r="DD62" s="315"/>
      <c r="DE62" s="303"/>
    </row>
    <row r="63" spans="1:109" ht="17.25" x14ac:dyDescent="0.15">
      <c r="B63" s="329" t="s">
        <v>538</v>
      </c>
    </row>
    <row r="64" spans="1:109" x14ac:dyDescent="0.15">
      <c r="B64" s="310"/>
      <c r="G64" s="317"/>
      <c r="I64" s="330"/>
      <c r="J64" s="330"/>
      <c r="K64" s="330"/>
      <c r="L64" s="330"/>
      <c r="M64" s="330"/>
      <c r="N64" s="331"/>
      <c r="AM64" s="317"/>
      <c r="AN64" s="317" t="s">
        <v>531</v>
      </c>
      <c r="AP64" s="318"/>
      <c r="AQ64" s="318"/>
      <c r="AR64" s="318"/>
      <c r="AY64" s="317"/>
      <c r="BA64" s="318"/>
      <c r="BB64" s="318"/>
      <c r="BC64" s="318"/>
      <c r="BK64" s="317"/>
      <c r="BM64" s="318"/>
      <c r="BN64" s="318"/>
      <c r="BO64" s="318"/>
      <c r="BW64" s="317"/>
      <c r="BY64" s="318"/>
      <c r="BZ64" s="318"/>
      <c r="CA64" s="318"/>
      <c r="CI64" s="317"/>
      <c r="CK64" s="318"/>
      <c r="CL64" s="318"/>
      <c r="CM64" s="318"/>
      <c r="CU64" s="317"/>
      <c r="CW64" s="318"/>
      <c r="CX64" s="318"/>
      <c r="CY64" s="318"/>
    </row>
    <row r="65" spans="2:107" x14ac:dyDescent="0.15">
      <c r="B65" s="310"/>
      <c r="AN65" s="1106" t="s">
        <v>541</v>
      </c>
      <c r="AO65" s="1107"/>
      <c r="AP65" s="1107"/>
      <c r="AQ65" s="1107"/>
      <c r="AR65" s="1107"/>
      <c r="AS65" s="1107"/>
      <c r="AT65" s="1107"/>
      <c r="AU65" s="1107"/>
      <c r="AV65" s="1107"/>
      <c r="AW65" s="1107"/>
      <c r="AX65" s="1107"/>
      <c r="AY65" s="1107"/>
      <c r="AZ65" s="1107"/>
      <c r="BA65" s="1107"/>
      <c r="BB65" s="1107"/>
      <c r="BC65" s="1107"/>
      <c r="BD65" s="1107"/>
      <c r="BE65" s="1107"/>
      <c r="BF65" s="1107"/>
      <c r="BG65" s="1107"/>
      <c r="BH65" s="1107"/>
      <c r="BI65" s="1107"/>
      <c r="BJ65" s="1107"/>
      <c r="BK65" s="1107"/>
      <c r="BL65" s="1107"/>
      <c r="BM65" s="1107"/>
      <c r="BN65" s="1107"/>
      <c r="BO65" s="1107"/>
      <c r="BP65" s="1107"/>
      <c r="BQ65" s="1107"/>
      <c r="BR65" s="1107"/>
      <c r="BS65" s="1107"/>
      <c r="BT65" s="1107"/>
      <c r="BU65" s="1107"/>
      <c r="BV65" s="1107"/>
      <c r="BW65" s="1107"/>
      <c r="BX65" s="1107"/>
      <c r="BY65" s="1107"/>
      <c r="BZ65" s="1107"/>
      <c r="CA65" s="1107"/>
      <c r="CB65" s="1107"/>
      <c r="CC65" s="1107"/>
      <c r="CD65" s="1107"/>
      <c r="CE65" s="1107"/>
      <c r="CF65" s="1107"/>
      <c r="CG65" s="1107"/>
      <c r="CH65" s="1107"/>
      <c r="CI65" s="1107"/>
      <c r="CJ65" s="1107"/>
      <c r="CK65" s="1107"/>
      <c r="CL65" s="1107"/>
      <c r="CM65" s="1107"/>
      <c r="CN65" s="1107"/>
      <c r="CO65" s="1107"/>
      <c r="CP65" s="1107"/>
      <c r="CQ65" s="1107"/>
      <c r="CR65" s="1107"/>
      <c r="CS65" s="1107"/>
      <c r="CT65" s="1107"/>
      <c r="CU65" s="1107"/>
      <c r="CV65" s="1107"/>
      <c r="CW65" s="1107"/>
      <c r="CX65" s="1107"/>
      <c r="CY65" s="1107"/>
      <c r="CZ65" s="1107"/>
      <c r="DA65" s="1107"/>
      <c r="DB65" s="1107"/>
      <c r="DC65" s="1108"/>
    </row>
    <row r="66" spans="2:107" x14ac:dyDescent="0.15">
      <c r="B66" s="310"/>
      <c r="AN66" s="1109"/>
      <c r="AO66" s="1110"/>
      <c r="AP66" s="1110"/>
      <c r="AQ66" s="1110"/>
      <c r="AR66" s="1110"/>
      <c r="AS66" s="1110"/>
      <c r="AT66" s="1110"/>
      <c r="AU66" s="1110"/>
      <c r="AV66" s="1110"/>
      <c r="AW66" s="1110"/>
      <c r="AX66" s="1110"/>
      <c r="AY66" s="1110"/>
      <c r="AZ66" s="1110"/>
      <c r="BA66" s="1110"/>
      <c r="BB66" s="1110"/>
      <c r="BC66" s="1110"/>
      <c r="BD66" s="1110"/>
      <c r="BE66" s="1110"/>
      <c r="BF66" s="1110"/>
      <c r="BG66" s="1110"/>
      <c r="BH66" s="1110"/>
      <c r="BI66" s="1110"/>
      <c r="BJ66" s="1110"/>
      <c r="BK66" s="1110"/>
      <c r="BL66" s="1110"/>
      <c r="BM66" s="1110"/>
      <c r="BN66" s="1110"/>
      <c r="BO66" s="1110"/>
      <c r="BP66" s="1110"/>
      <c r="BQ66" s="1110"/>
      <c r="BR66" s="1110"/>
      <c r="BS66" s="1110"/>
      <c r="BT66" s="1110"/>
      <c r="BU66" s="1110"/>
      <c r="BV66" s="1110"/>
      <c r="BW66" s="1110"/>
      <c r="BX66" s="1110"/>
      <c r="BY66" s="1110"/>
      <c r="BZ66" s="1110"/>
      <c r="CA66" s="1110"/>
      <c r="CB66" s="1110"/>
      <c r="CC66" s="1110"/>
      <c r="CD66" s="1110"/>
      <c r="CE66" s="1110"/>
      <c r="CF66" s="1110"/>
      <c r="CG66" s="1110"/>
      <c r="CH66" s="1110"/>
      <c r="CI66" s="1110"/>
      <c r="CJ66" s="1110"/>
      <c r="CK66" s="1110"/>
      <c r="CL66" s="1110"/>
      <c r="CM66" s="1110"/>
      <c r="CN66" s="1110"/>
      <c r="CO66" s="1110"/>
      <c r="CP66" s="1110"/>
      <c r="CQ66" s="1110"/>
      <c r="CR66" s="1110"/>
      <c r="CS66" s="1110"/>
      <c r="CT66" s="1110"/>
      <c r="CU66" s="1110"/>
      <c r="CV66" s="1110"/>
      <c r="CW66" s="1110"/>
      <c r="CX66" s="1110"/>
      <c r="CY66" s="1110"/>
      <c r="CZ66" s="1110"/>
      <c r="DA66" s="1110"/>
      <c r="DB66" s="1110"/>
      <c r="DC66" s="1111"/>
    </row>
    <row r="67" spans="2:107" x14ac:dyDescent="0.15">
      <c r="B67" s="310"/>
      <c r="AN67" s="1109"/>
      <c r="AO67" s="1110"/>
      <c r="AP67" s="1110"/>
      <c r="AQ67" s="1110"/>
      <c r="AR67" s="1110"/>
      <c r="AS67" s="1110"/>
      <c r="AT67" s="1110"/>
      <c r="AU67" s="1110"/>
      <c r="AV67" s="1110"/>
      <c r="AW67" s="1110"/>
      <c r="AX67" s="1110"/>
      <c r="AY67" s="1110"/>
      <c r="AZ67" s="1110"/>
      <c r="BA67" s="1110"/>
      <c r="BB67" s="1110"/>
      <c r="BC67" s="1110"/>
      <c r="BD67" s="1110"/>
      <c r="BE67" s="1110"/>
      <c r="BF67" s="1110"/>
      <c r="BG67" s="1110"/>
      <c r="BH67" s="1110"/>
      <c r="BI67" s="1110"/>
      <c r="BJ67" s="1110"/>
      <c r="BK67" s="1110"/>
      <c r="BL67" s="1110"/>
      <c r="BM67" s="1110"/>
      <c r="BN67" s="1110"/>
      <c r="BO67" s="1110"/>
      <c r="BP67" s="1110"/>
      <c r="BQ67" s="1110"/>
      <c r="BR67" s="1110"/>
      <c r="BS67" s="1110"/>
      <c r="BT67" s="1110"/>
      <c r="BU67" s="1110"/>
      <c r="BV67" s="1110"/>
      <c r="BW67" s="1110"/>
      <c r="BX67" s="1110"/>
      <c r="BY67" s="1110"/>
      <c r="BZ67" s="1110"/>
      <c r="CA67" s="1110"/>
      <c r="CB67" s="1110"/>
      <c r="CC67" s="1110"/>
      <c r="CD67" s="1110"/>
      <c r="CE67" s="1110"/>
      <c r="CF67" s="1110"/>
      <c r="CG67" s="1110"/>
      <c r="CH67" s="1110"/>
      <c r="CI67" s="1110"/>
      <c r="CJ67" s="1110"/>
      <c r="CK67" s="1110"/>
      <c r="CL67" s="1110"/>
      <c r="CM67" s="1110"/>
      <c r="CN67" s="1110"/>
      <c r="CO67" s="1110"/>
      <c r="CP67" s="1110"/>
      <c r="CQ67" s="1110"/>
      <c r="CR67" s="1110"/>
      <c r="CS67" s="1110"/>
      <c r="CT67" s="1110"/>
      <c r="CU67" s="1110"/>
      <c r="CV67" s="1110"/>
      <c r="CW67" s="1110"/>
      <c r="CX67" s="1110"/>
      <c r="CY67" s="1110"/>
      <c r="CZ67" s="1110"/>
      <c r="DA67" s="1110"/>
      <c r="DB67" s="1110"/>
      <c r="DC67" s="1111"/>
    </row>
    <row r="68" spans="2:107" x14ac:dyDescent="0.15">
      <c r="B68" s="310"/>
      <c r="AN68" s="1109"/>
      <c r="AO68" s="1110"/>
      <c r="AP68" s="1110"/>
      <c r="AQ68" s="1110"/>
      <c r="AR68" s="1110"/>
      <c r="AS68" s="1110"/>
      <c r="AT68" s="1110"/>
      <c r="AU68" s="1110"/>
      <c r="AV68" s="1110"/>
      <c r="AW68" s="1110"/>
      <c r="AX68" s="1110"/>
      <c r="AY68" s="1110"/>
      <c r="AZ68" s="1110"/>
      <c r="BA68" s="1110"/>
      <c r="BB68" s="1110"/>
      <c r="BC68" s="1110"/>
      <c r="BD68" s="1110"/>
      <c r="BE68" s="1110"/>
      <c r="BF68" s="1110"/>
      <c r="BG68" s="1110"/>
      <c r="BH68" s="1110"/>
      <c r="BI68" s="1110"/>
      <c r="BJ68" s="1110"/>
      <c r="BK68" s="1110"/>
      <c r="BL68" s="1110"/>
      <c r="BM68" s="1110"/>
      <c r="BN68" s="1110"/>
      <c r="BO68" s="1110"/>
      <c r="BP68" s="1110"/>
      <c r="BQ68" s="1110"/>
      <c r="BR68" s="1110"/>
      <c r="BS68" s="1110"/>
      <c r="BT68" s="1110"/>
      <c r="BU68" s="1110"/>
      <c r="BV68" s="1110"/>
      <c r="BW68" s="1110"/>
      <c r="BX68" s="1110"/>
      <c r="BY68" s="1110"/>
      <c r="BZ68" s="1110"/>
      <c r="CA68" s="1110"/>
      <c r="CB68" s="1110"/>
      <c r="CC68" s="1110"/>
      <c r="CD68" s="1110"/>
      <c r="CE68" s="1110"/>
      <c r="CF68" s="1110"/>
      <c r="CG68" s="1110"/>
      <c r="CH68" s="1110"/>
      <c r="CI68" s="1110"/>
      <c r="CJ68" s="1110"/>
      <c r="CK68" s="1110"/>
      <c r="CL68" s="1110"/>
      <c r="CM68" s="1110"/>
      <c r="CN68" s="1110"/>
      <c r="CO68" s="1110"/>
      <c r="CP68" s="1110"/>
      <c r="CQ68" s="1110"/>
      <c r="CR68" s="1110"/>
      <c r="CS68" s="1110"/>
      <c r="CT68" s="1110"/>
      <c r="CU68" s="1110"/>
      <c r="CV68" s="1110"/>
      <c r="CW68" s="1110"/>
      <c r="CX68" s="1110"/>
      <c r="CY68" s="1110"/>
      <c r="CZ68" s="1110"/>
      <c r="DA68" s="1110"/>
      <c r="DB68" s="1110"/>
      <c r="DC68" s="1111"/>
    </row>
    <row r="69" spans="2:107" x14ac:dyDescent="0.15">
      <c r="B69" s="310"/>
      <c r="AN69" s="1112"/>
      <c r="AO69" s="1113"/>
      <c r="AP69" s="1113"/>
      <c r="AQ69" s="1113"/>
      <c r="AR69" s="1113"/>
      <c r="AS69" s="1113"/>
      <c r="AT69" s="1113"/>
      <c r="AU69" s="1113"/>
      <c r="AV69" s="1113"/>
      <c r="AW69" s="1113"/>
      <c r="AX69" s="1113"/>
      <c r="AY69" s="1113"/>
      <c r="AZ69" s="1113"/>
      <c r="BA69" s="1113"/>
      <c r="BB69" s="1113"/>
      <c r="BC69" s="1113"/>
      <c r="BD69" s="1113"/>
      <c r="BE69" s="1113"/>
      <c r="BF69" s="1113"/>
      <c r="BG69" s="1113"/>
      <c r="BH69" s="1113"/>
      <c r="BI69" s="1113"/>
      <c r="BJ69" s="1113"/>
      <c r="BK69" s="1113"/>
      <c r="BL69" s="1113"/>
      <c r="BM69" s="1113"/>
      <c r="BN69" s="1113"/>
      <c r="BO69" s="1113"/>
      <c r="BP69" s="1113"/>
      <c r="BQ69" s="1113"/>
      <c r="BR69" s="1113"/>
      <c r="BS69" s="1113"/>
      <c r="BT69" s="1113"/>
      <c r="BU69" s="1113"/>
      <c r="BV69" s="1113"/>
      <c r="BW69" s="1113"/>
      <c r="BX69" s="1113"/>
      <c r="BY69" s="1113"/>
      <c r="BZ69" s="1113"/>
      <c r="CA69" s="1113"/>
      <c r="CB69" s="1113"/>
      <c r="CC69" s="1113"/>
      <c r="CD69" s="1113"/>
      <c r="CE69" s="1113"/>
      <c r="CF69" s="1113"/>
      <c r="CG69" s="1113"/>
      <c r="CH69" s="1113"/>
      <c r="CI69" s="1113"/>
      <c r="CJ69" s="1113"/>
      <c r="CK69" s="1113"/>
      <c r="CL69" s="1113"/>
      <c r="CM69" s="1113"/>
      <c r="CN69" s="1113"/>
      <c r="CO69" s="1113"/>
      <c r="CP69" s="1113"/>
      <c r="CQ69" s="1113"/>
      <c r="CR69" s="1113"/>
      <c r="CS69" s="1113"/>
      <c r="CT69" s="1113"/>
      <c r="CU69" s="1113"/>
      <c r="CV69" s="1113"/>
      <c r="CW69" s="1113"/>
      <c r="CX69" s="1113"/>
      <c r="CY69" s="1113"/>
      <c r="CZ69" s="1113"/>
      <c r="DA69" s="1113"/>
      <c r="DB69" s="1113"/>
      <c r="DC69" s="1114"/>
    </row>
    <row r="70" spans="2:107" x14ac:dyDescent="0.15">
      <c r="B70" s="310"/>
      <c r="H70" s="332"/>
      <c r="I70" s="332"/>
      <c r="J70" s="333"/>
      <c r="K70" s="333"/>
      <c r="L70" s="334"/>
      <c r="M70" s="333"/>
      <c r="N70" s="334"/>
      <c r="AN70" s="319"/>
      <c r="AO70" s="319"/>
      <c r="AP70" s="319"/>
      <c r="AZ70" s="319"/>
      <c r="BA70" s="319"/>
      <c r="BB70" s="319"/>
      <c r="BL70" s="319"/>
      <c r="BM70" s="319"/>
      <c r="BN70" s="319"/>
      <c r="BX70" s="319"/>
      <c r="BY70" s="319"/>
      <c r="BZ70" s="319"/>
      <c r="CJ70" s="319"/>
      <c r="CK70" s="319"/>
      <c r="CL70" s="319"/>
      <c r="CV70" s="319"/>
      <c r="CW70" s="319"/>
      <c r="CX70" s="319"/>
    </row>
    <row r="71" spans="2:107" x14ac:dyDescent="0.15">
      <c r="B71" s="310"/>
      <c r="G71" s="335"/>
      <c r="I71" s="336"/>
      <c r="J71" s="333"/>
      <c r="K71" s="333"/>
      <c r="L71" s="334"/>
      <c r="M71" s="333"/>
      <c r="N71" s="334"/>
      <c r="AM71" s="335"/>
      <c r="AN71" s="303" t="s">
        <v>533</v>
      </c>
    </row>
    <row r="72" spans="2:107" x14ac:dyDescent="0.15">
      <c r="B72" s="310"/>
      <c r="G72" s="1115"/>
      <c r="H72" s="1115"/>
      <c r="I72" s="1115"/>
      <c r="J72" s="1115"/>
      <c r="K72" s="320"/>
      <c r="L72" s="320"/>
      <c r="M72" s="321"/>
      <c r="N72" s="321"/>
      <c r="AN72" s="1116"/>
      <c r="AO72" s="1117"/>
      <c r="AP72" s="1117"/>
      <c r="AQ72" s="1117"/>
      <c r="AR72" s="1117"/>
      <c r="AS72" s="1117"/>
      <c r="AT72" s="1117"/>
      <c r="AU72" s="1117"/>
      <c r="AV72" s="1117"/>
      <c r="AW72" s="1117"/>
      <c r="AX72" s="1117"/>
      <c r="AY72" s="1117"/>
      <c r="AZ72" s="1117"/>
      <c r="BA72" s="1117"/>
      <c r="BB72" s="1117"/>
      <c r="BC72" s="1117"/>
      <c r="BD72" s="1117"/>
      <c r="BE72" s="1117"/>
      <c r="BF72" s="1117"/>
      <c r="BG72" s="1117"/>
      <c r="BH72" s="1117"/>
      <c r="BI72" s="1117"/>
      <c r="BJ72" s="1117"/>
      <c r="BK72" s="1117"/>
      <c r="BL72" s="1117"/>
      <c r="BM72" s="1117"/>
      <c r="BN72" s="1117"/>
      <c r="BO72" s="1118"/>
      <c r="BP72" s="1119" t="s">
        <v>519</v>
      </c>
      <c r="BQ72" s="1119"/>
      <c r="BR72" s="1119"/>
      <c r="BS72" s="1119"/>
      <c r="BT72" s="1119"/>
      <c r="BU72" s="1119"/>
      <c r="BV72" s="1119"/>
      <c r="BW72" s="1119"/>
      <c r="BX72" s="1119" t="s">
        <v>520</v>
      </c>
      <c r="BY72" s="1119"/>
      <c r="BZ72" s="1119"/>
      <c r="CA72" s="1119"/>
      <c r="CB72" s="1119"/>
      <c r="CC72" s="1119"/>
      <c r="CD72" s="1119"/>
      <c r="CE72" s="1119"/>
      <c r="CF72" s="1119" t="s">
        <v>521</v>
      </c>
      <c r="CG72" s="1119"/>
      <c r="CH72" s="1119"/>
      <c r="CI72" s="1119"/>
      <c r="CJ72" s="1119"/>
      <c r="CK72" s="1119"/>
      <c r="CL72" s="1119"/>
      <c r="CM72" s="1119"/>
      <c r="CN72" s="1119" t="s">
        <v>253</v>
      </c>
      <c r="CO72" s="1119"/>
      <c r="CP72" s="1119"/>
      <c r="CQ72" s="1119"/>
      <c r="CR72" s="1119"/>
      <c r="CS72" s="1119"/>
      <c r="CT72" s="1119"/>
      <c r="CU72" s="1119"/>
      <c r="CV72" s="1119" t="s">
        <v>522</v>
      </c>
      <c r="CW72" s="1119"/>
      <c r="CX72" s="1119"/>
      <c r="CY72" s="1119"/>
      <c r="CZ72" s="1119"/>
      <c r="DA72" s="1119"/>
      <c r="DB72" s="1119"/>
      <c r="DC72" s="1119"/>
    </row>
    <row r="73" spans="2:107" x14ac:dyDescent="0.15">
      <c r="B73" s="310"/>
      <c r="G73" s="1125"/>
      <c r="H73" s="1125"/>
      <c r="I73" s="1125"/>
      <c r="J73" s="1125"/>
      <c r="K73" s="1126"/>
      <c r="L73" s="1126"/>
      <c r="M73" s="1126"/>
      <c r="N73" s="1126"/>
      <c r="AM73" s="319"/>
      <c r="AN73" s="1122" t="s">
        <v>534</v>
      </c>
      <c r="AO73" s="1122"/>
      <c r="AP73" s="1122"/>
      <c r="AQ73" s="1122"/>
      <c r="AR73" s="1122"/>
      <c r="AS73" s="1122"/>
      <c r="AT73" s="1122"/>
      <c r="AU73" s="1122"/>
      <c r="AV73" s="1122"/>
      <c r="AW73" s="1122"/>
      <c r="AX73" s="1122"/>
      <c r="AY73" s="1122"/>
      <c r="AZ73" s="1122"/>
      <c r="BA73" s="1122"/>
      <c r="BB73" s="1122" t="s">
        <v>535</v>
      </c>
      <c r="BC73" s="1122"/>
      <c r="BD73" s="1122"/>
      <c r="BE73" s="1122"/>
      <c r="BF73" s="1122"/>
      <c r="BG73" s="1122"/>
      <c r="BH73" s="1122"/>
      <c r="BI73" s="1122"/>
      <c r="BJ73" s="1122"/>
      <c r="BK73" s="1122"/>
      <c r="BL73" s="1122"/>
      <c r="BM73" s="1122"/>
      <c r="BN73" s="1122"/>
      <c r="BO73" s="1122"/>
      <c r="BP73" s="1120"/>
      <c r="BQ73" s="1120"/>
      <c r="BR73" s="1120"/>
      <c r="BS73" s="1120"/>
      <c r="BT73" s="1120"/>
      <c r="BU73" s="1120"/>
      <c r="BV73" s="1120"/>
      <c r="BW73" s="1120"/>
      <c r="BX73" s="1120"/>
      <c r="BY73" s="1120"/>
      <c r="BZ73" s="1120"/>
      <c r="CA73" s="1120"/>
      <c r="CB73" s="1120"/>
      <c r="CC73" s="1120"/>
      <c r="CD73" s="1120"/>
      <c r="CE73" s="1120"/>
      <c r="CF73" s="1120"/>
      <c r="CG73" s="1120"/>
      <c r="CH73" s="1120"/>
      <c r="CI73" s="1120"/>
      <c r="CJ73" s="1120"/>
      <c r="CK73" s="1120"/>
      <c r="CL73" s="1120"/>
      <c r="CM73" s="1120"/>
      <c r="CN73" s="1120"/>
      <c r="CO73" s="1120"/>
      <c r="CP73" s="1120"/>
      <c r="CQ73" s="1120"/>
      <c r="CR73" s="1120"/>
      <c r="CS73" s="1120"/>
      <c r="CT73" s="1120"/>
      <c r="CU73" s="1120"/>
      <c r="CV73" s="1120"/>
      <c r="CW73" s="1120"/>
      <c r="CX73" s="1120"/>
      <c r="CY73" s="1120"/>
      <c r="CZ73" s="1120"/>
      <c r="DA73" s="1120"/>
      <c r="DB73" s="1120"/>
      <c r="DC73" s="1120"/>
    </row>
    <row r="74" spans="2:107" x14ac:dyDescent="0.15">
      <c r="B74" s="310"/>
      <c r="G74" s="1125"/>
      <c r="H74" s="1125"/>
      <c r="I74" s="1125"/>
      <c r="J74" s="1125"/>
      <c r="K74" s="1126"/>
      <c r="L74" s="1126"/>
      <c r="M74" s="1126"/>
      <c r="N74" s="1126"/>
      <c r="AM74" s="319"/>
      <c r="AN74" s="1122"/>
      <c r="AO74" s="1122"/>
      <c r="AP74" s="1122"/>
      <c r="AQ74" s="1122"/>
      <c r="AR74" s="1122"/>
      <c r="AS74" s="1122"/>
      <c r="AT74" s="1122"/>
      <c r="AU74" s="1122"/>
      <c r="AV74" s="1122"/>
      <c r="AW74" s="1122"/>
      <c r="AX74" s="1122"/>
      <c r="AY74" s="1122"/>
      <c r="AZ74" s="1122"/>
      <c r="BA74" s="1122"/>
      <c r="BB74" s="1122"/>
      <c r="BC74" s="1122"/>
      <c r="BD74" s="1122"/>
      <c r="BE74" s="1122"/>
      <c r="BF74" s="1122"/>
      <c r="BG74" s="1122"/>
      <c r="BH74" s="1122"/>
      <c r="BI74" s="1122"/>
      <c r="BJ74" s="1122"/>
      <c r="BK74" s="1122"/>
      <c r="BL74" s="1122"/>
      <c r="BM74" s="1122"/>
      <c r="BN74" s="1122"/>
      <c r="BO74" s="1122"/>
      <c r="BP74" s="1120"/>
      <c r="BQ74" s="1120"/>
      <c r="BR74" s="1120"/>
      <c r="BS74" s="1120"/>
      <c r="BT74" s="1120"/>
      <c r="BU74" s="1120"/>
      <c r="BV74" s="1120"/>
      <c r="BW74" s="1120"/>
      <c r="BX74" s="1120"/>
      <c r="BY74" s="1120"/>
      <c r="BZ74" s="1120"/>
      <c r="CA74" s="1120"/>
      <c r="CB74" s="1120"/>
      <c r="CC74" s="1120"/>
      <c r="CD74" s="1120"/>
      <c r="CE74" s="1120"/>
      <c r="CF74" s="1120"/>
      <c r="CG74" s="1120"/>
      <c r="CH74" s="1120"/>
      <c r="CI74" s="1120"/>
      <c r="CJ74" s="1120"/>
      <c r="CK74" s="1120"/>
      <c r="CL74" s="1120"/>
      <c r="CM74" s="1120"/>
      <c r="CN74" s="1120"/>
      <c r="CO74" s="1120"/>
      <c r="CP74" s="1120"/>
      <c r="CQ74" s="1120"/>
      <c r="CR74" s="1120"/>
      <c r="CS74" s="1120"/>
      <c r="CT74" s="1120"/>
      <c r="CU74" s="1120"/>
      <c r="CV74" s="1120"/>
      <c r="CW74" s="1120"/>
      <c r="CX74" s="1120"/>
      <c r="CY74" s="1120"/>
      <c r="CZ74" s="1120"/>
      <c r="DA74" s="1120"/>
      <c r="DB74" s="1120"/>
      <c r="DC74" s="1120"/>
    </row>
    <row r="75" spans="2:107" x14ac:dyDescent="0.15">
      <c r="B75" s="310"/>
      <c r="G75" s="1125"/>
      <c r="H75" s="1125"/>
      <c r="I75" s="1115"/>
      <c r="J75" s="1115"/>
      <c r="K75" s="1121"/>
      <c r="L75" s="1121"/>
      <c r="M75" s="1121"/>
      <c r="N75" s="1121"/>
      <c r="AM75" s="319"/>
      <c r="AN75" s="1122"/>
      <c r="AO75" s="1122"/>
      <c r="AP75" s="1122"/>
      <c r="AQ75" s="1122"/>
      <c r="AR75" s="1122"/>
      <c r="AS75" s="1122"/>
      <c r="AT75" s="1122"/>
      <c r="AU75" s="1122"/>
      <c r="AV75" s="1122"/>
      <c r="AW75" s="1122"/>
      <c r="AX75" s="1122"/>
      <c r="AY75" s="1122"/>
      <c r="AZ75" s="1122"/>
      <c r="BA75" s="1122"/>
      <c r="BB75" s="1122" t="s">
        <v>539</v>
      </c>
      <c r="BC75" s="1122"/>
      <c r="BD75" s="1122"/>
      <c r="BE75" s="1122"/>
      <c r="BF75" s="1122"/>
      <c r="BG75" s="1122"/>
      <c r="BH75" s="1122"/>
      <c r="BI75" s="1122"/>
      <c r="BJ75" s="1122"/>
      <c r="BK75" s="1122"/>
      <c r="BL75" s="1122"/>
      <c r="BM75" s="1122"/>
      <c r="BN75" s="1122"/>
      <c r="BO75" s="1122"/>
      <c r="BP75" s="1120">
        <v>2.7</v>
      </c>
      <c r="BQ75" s="1120"/>
      <c r="BR75" s="1120"/>
      <c r="BS75" s="1120"/>
      <c r="BT75" s="1120"/>
      <c r="BU75" s="1120"/>
      <c r="BV75" s="1120"/>
      <c r="BW75" s="1120"/>
      <c r="BX75" s="1120">
        <v>3.4</v>
      </c>
      <c r="BY75" s="1120"/>
      <c r="BZ75" s="1120"/>
      <c r="CA75" s="1120"/>
      <c r="CB75" s="1120"/>
      <c r="CC75" s="1120"/>
      <c r="CD75" s="1120"/>
      <c r="CE75" s="1120"/>
      <c r="CF75" s="1120">
        <v>4</v>
      </c>
      <c r="CG75" s="1120"/>
      <c r="CH75" s="1120"/>
      <c r="CI75" s="1120"/>
      <c r="CJ75" s="1120"/>
      <c r="CK75" s="1120"/>
      <c r="CL75" s="1120"/>
      <c r="CM75" s="1120"/>
      <c r="CN75" s="1120">
        <v>4.5</v>
      </c>
      <c r="CO75" s="1120"/>
      <c r="CP75" s="1120"/>
      <c r="CQ75" s="1120"/>
      <c r="CR75" s="1120"/>
      <c r="CS75" s="1120"/>
      <c r="CT75" s="1120"/>
      <c r="CU75" s="1120"/>
      <c r="CV75" s="1120">
        <v>4.4000000000000004</v>
      </c>
      <c r="CW75" s="1120"/>
      <c r="CX75" s="1120"/>
      <c r="CY75" s="1120"/>
      <c r="CZ75" s="1120"/>
      <c r="DA75" s="1120"/>
      <c r="DB75" s="1120"/>
      <c r="DC75" s="1120"/>
    </row>
    <row r="76" spans="2:107" x14ac:dyDescent="0.15">
      <c r="B76" s="310"/>
      <c r="G76" s="1125"/>
      <c r="H76" s="1125"/>
      <c r="I76" s="1115"/>
      <c r="J76" s="1115"/>
      <c r="K76" s="1121"/>
      <c r="L76" s="1121"/>
      <c r="M76" s="1121"/>
      <c r="N76" s="1121"/>
      <c r="AM76" s="319"/>
      <c r="AN76" s="1122"/>
      <c r="AO76" s="1122"/>
      <c r="AP76" s="1122"/>
      <c r="AQ76" s="1122"/>
      <c r="AR76" s="1122"/>
      <c r="AS76" s="1122"/>
      <c r="AT76" s="1122"/>
      <c r="AU76" s="1122"/>
      <c r="AV76" s="1122"/>
      <c r="AW76" s="1122"/>
      <c r="AX76" s="1122"/>
      <c r="AY76" s="1122"/>
      <c r="AZ76" s="1122"/>
      <c r="BA76" s="1122"/>
      <c r="BB76" s="1122"/>
      <c r="BC76" s="1122"/>
      <c r="BD76" s="1122"/>
      <c r="BE76" s="1122"/>
      <c r="BF76" s="1122"/>
      <c r="BG76" s="1122"/>
      <c r="BH76" s="1122"/>
      <c r="BI76" s="1122"/>
      <c r="BJ76" s="1122"/>
      <c r="BK76" s="1122"/>
      <c r="BL76" s="1122"/>
      <c r="BM76" s="1122"/>
      <c r="BN76" s="1122"/>
      <c r="BO76" s="1122"/>
      <c r="BP76" s="1120"/>
      <c r="BQ76" s="1120"/>
      <c r="BR76" s="1120"/>
      <c r="BS76" s="1120"/>
      <c r="BT76" s="1120"/>
      <c r="BU76" s="1120"/>
      <c r="BV76" s="1120"/>
      <c r="BW76" s="1120"/>
      <c r="BX76" s="1120"/>
      <c r="BY76" s="1120"/>
      <c r="BZ76" s="1120"/>
      <c r="CA76" s="1120"/>
      <c r="CB76" s="1120"/>
      <c r="CC76" s="1120"/>
      <c r="CD76" s="1120"/>
      <c r="CE76" s="1120"/>
      <c r="CF76" s="1120"/>
      <c r="CG76" s="1120"/>
      <c r="CH76" s="1120"/>
      <c r="CI76" s="1120"/>
      <c r="CJ76" s="1120"/>
      <c r="CK76" s="1120"/>
      <c r="CL76" s="1120"/>
      <c r="CM76" s="1120"/>
      <c r="CN76" s="1120"/>
      <c r="CO76" s="1120"/>
      <c r="CP76" s="1120"/>
      <c r="CQ76" s="1120"/>
      <c r="CR76" s="1120"/>
      <c r="CS76" s="1120"/>
      <c r="CT76" s="1120"/>
      <c r="CU76" s="1120"/>
      <c r="CV76" s="1120"/>
      <c r="CW76" s="1120"/>
      <c r="CX76" s="1120"/>
      <c r="CY76" s="1120"/>
      <c r="CZ76" s="1120"/>
      <c r="DA76" s="1120"/>
      <c r="DB76" s="1120"/>
      <c r="DC76" s="1120"/>
    </row>
    <row r="77" spans="2:107" x14ac:dyDescent="0.15">
      <c r="B77" s="310"/>
      <c r="G77" s="1115"/>
      <c r="H77" s="1115"/>
      <c r="I77" s="1115"/>
      <c r="J77" s="1115"/>
      <c r="K77" s="1126"/>
      <c r="L77" s="1126"/>
      <c r="M77" s="1126"/>
      <c r="N77" s="1126"/>
      <c r="AN77" s="1119" t="s">
        <v>537</v>
      </c>
      <c r="AO77" s="1119"/>
      <c r="AP77" s="1119"/>
      <c r="AQ77" s="1119"/>
      <c r="AR77" s="1119"/>
      <c r="AS77" s="1119"/>
      <c r="AT77" s="1119"/>
      <c r="AU77" s="1119"/>
      <c r="AV77" s="1119"/>
      <c r="AW77" s="1119"/>
      <c r="AX77" s="1119"/>
      <c r="AY77" s="1119"/>
      <c r="AZ77" s="1119"/>
      <c r="BA77" s="1119"/>
      <c r="BB77" s="1122" t="s">
        <v>535</v>
      </c>
      <c r="BC77" s="1122"/>
      <c r="BD77" s="1122"/>
      <c r="BE77" s="1122"/>
      <c r="BF77" s="1122"/>
      <c r="BG77" s="1122"/>
      <c r="BH77" s="1122"/>
      <c r="BI77" s="1122"/>
      <c r="BJ77" s="1122"/>
      <c r="BK77" s="1122"/>
      <c r="BL77" s="1122"/>
      <c r="BM77" s="1122"/>
      <c r="BN77" s="1122"/>
      <c r="BO77" s="1122"/>
      <c r="BP77" s="1120">
        <v>0</v>
      </c>
      <c r="BQ77" s="1120"/>
      <c r="BR77" s="1120"/>
      <c r="BS77" s="1120"/>
      <c r="BT77" s="1120"/>
      <c r="BU77" s="1120"/>
      <c r="BV77" s="1120"/>
      <c r="BW77" s="1120"/>
      <c r="BX77" s="1120">
        <v>0</v>
      </c>
      <c r="BY77" s="1120"/>
      <c r="BZ77" s="1120"/>
      <c r="CA77" s="1120"/>
      <c r="CB77" s="1120"/>
      <c r="CC77" s="1120"/>
      <c r="CD77" s="1120"/>
      <c r="CE77" s="1120"/>
      <c r="CF77" s="1120">
        <v>0</v>
      </c>
      <c r="CG77" s="1120"/>
      <c r="CH77" s="1120"/>
      <c r="CI77" s="1120"/>
      <c r="CJ77" s="1120"/>
      <c r="CK77" s="1120"/>
      <c r="CL77" s="1120"/>
      <c r="CM77" s="1120"/>
      <c r="CN77" s="1120">
        <v>0</v>
      </c>
      <c r="CO77" s="1120"/>
      <c r="CP77" s="1120"/>
      <c r="CQ77" s="1120"/>
      <c r="CR77" s="1120"/>
      <c r="CS77" s="1120"/>
      <c r="CT77" s="1120"/>
      <c r="CU77" s="1120"/>
      <c r="CV77" s="1120">
        <v>0</v>
      </c>
      <c r="CW77" s="1120"/>
      <c r="CX77" s="1120"/>
      <c r="CY77" s="1120"/>
      <c r="CZ77" s="1120"/>
      <c r="DA77" s="1120"/>
      <c r="DB77" s="1120"/>
      <c r="DC77" s="1120"/>
    </row>
    <row r="78" spans="2:107" x14ac:dyDescent="0.15">
      <c r="B78" s="310"/>
      <c r="G78" s="1115"/>
      <c r="H78" s="1115"/>
      <c r="I78" s="1115"/>
      <c r="J78" s="1115"/>
      <c r="K78" s="1126"/>
      <c r="L78" s="1126"/>
      <c r="M78" s="1126"/>
      <c r="N78" s="1126"/>
      <c r="AN78" s="1119"/>
      <c r="AO78" s="1119"/>
      <c r="AP78" s="1119"/>
      <c r="AQ78" s="1119"/>
      <c r="AR78" s="1119"/>
      <c r="AS78" s="1119"/>
      <c r="AT78" s="1119"/>
      <c r="AU78" s="1119"/>
      <c r="AV78" s="1119"/>
      <c r="AW78" s="1119"/>
      <c r="AX78" s="1119"/>
      <c r="AY78" s="1119"/>
      <c r="AZ78" s="1119"/>
      <c r="BA78" s="1119"/>
      <c r="BB78" s="1122"/>
      <c r="BC78" s="1122"/>
      <c r="BD78" s="1122"/>
      <c r="BE78" s="1122"/>
      <c r="BF78" s="1122"/>
      <c r="BG78" s="1122"/>
      <c r="BH78" s="1122"/>
      <c r="BI78" s="1122"/>
      <c r="BJ78" s="1122"/>
      <c r="BK78" s="1122"/>
      <c r="BL78" s="1122"/>
      <c r="BM78" s="1122"/>
      <c r="BN78" s="1122"/>
      <c r="BO78" s="1122"/>
      <c r="BP78" s="1120"/>
      <c r="BQ78" s="1120"/>
      <c r="BR78" s="1120"/>
      <c r="BS78" s="1120"/>
      <c r="BT78" s="1120"/>
      <c r="BU78" s="1120"/>
      <c r="BV78" s="1120"/>
      <c r="BW78" s="1120"/>
      <c r="BX78" s="1120"/>
      <c r="BY78" s="1120"/>
      <c r="BZ78" s="1120"/>
      <c r="CA78" s="1120"/>
      <c r="CB78" s="1120"/>
      <c r="CC78" s="1120"/>
      <c r="CD78" s="1120"/>
      <c r="CE78" s="1120"/>
      <c r="CF78" s="1120"/>
      <c r="CG78" s="1120"/>
      <c r="CH78" s="1120"/>
      <c r="CI78" s="1120"/>
      <c r="CJ78" s="1120"/>
      <c r="CK78" s="1120"/>
      <c r="CL78" s="1120"/>
      <c r="CM78" s="1120"/>
      <c r="CN78" s="1120"/>
      <c r="CO78" s="1120"/>
      <c r="CP78" s="1120"/>
      <c r="CQ78" s="1120"/>
      <c r="CR78" s="1120"/>
      <c r="CS78" s="1120"/>
      <c r="CT78" s="1120"/>
      <c r="CU78" s="1120"/>
      <c r="CV78" s="1120"/>
      <c r="CW78" s="1120"/>
      <c r="CX78" s="1120"/>
      <c r="CY78" s="1120"/>
      <c r="CZ78" s="1120"/>
      <c r="DA78" s="1120"/>
      <c r="DB78" s="1120"/>
      <c r="DC78" s="1120"/>
    </row>
    <row r="79" spans="2:107" x14ac:dyDescent="0.15">
      <c r="B79" s="310"/>
      <c r="G79" s="1115"/>
      <c r="H79" s="1115"/>
      <c r="I79" s="1124"/>
      <c r="J79" s="1124"/>
      <c r="K79" s="1127"/>
      <c r="L79" s="1127"/>
      <c r="M79" s="1127"/>
      <c r="N79" s="1127"/>
      <c r="AN79" s="1119"/>
      <c r="AO79" s="1119"/>
      <c r="AP79" s="1119"/>
      <c r="AQ79" s="1119"/>
      <c r="AR79" s="1119"/>
      <c r="AS79" s="1119"/>
      <c r="AT79" s="1119"/>
      <c r="AU79" s="1119"/>
      <c r="AV79" s="1119"/>
      <c r="AW79" s="1119"/>
      <c r="AX79" s="1119"/>
      <c r="AY79" s="1119"/>
      <c r="AZ79" s="1119"/>
      <c r="BA79" s="1119"/>
      <c r="BB79" s="1122" t="s">
        <v>539</v>
      </c>
      <c r="BC79" s="1122"/>
      <c r="BD79" s="1122"/>
      <c r="BE79" s="1122"/>
      <c r="BF79" s="1122"/>
      <c r="BG79" s="1122"/>
      <c r="BH79" s="1122"/>
      <c r="BI79" s="1122"/>
      <c r="BJ79" s="1122"/>
      <c r="BK79" s="1122"/>
      <c r="BL79" s="1122"/>
      <c r="BM79" s="1122"/>
      <c r="BN79" s="1122"/>
      <c r="BO79" s="1122"/>
      <c r="BP79" s="1120">
        <v>7.4</v>
      </c>
      <c r="BQ79" s="1120"/>
      <c r="BR79" s="1120"/>
      <c r="BS79" s="1120"/>
      <c r="BT79" s="1120"/>
      <c r="BU79" s="1120"/>
      <c r="BV79" s="1120"/>
      <c r="BW79" s="1120"/>
      <c r="BX79" s="1120">
        <v>7.5</v>
      </c>
      <c r="BY79" s="1120"/>
      <c r="BZ79" s="1120"/>
      <c r="CA79" s="1120"/>
      <c r="CB79" s="1120"/>
      <c r="CC79" s="1120"/>
      <c r="CD79" s="1120"/>
      <c r="CE79" s="1120"/>
      <c r="CF79" s="1120">
        <v>7.5</v>
      </c>
      <c r="CG79" s="1120"/>
      <c r="CH79" s="1120"/>
      <c r="CI79" s="1120"/>
      <c r="CJ79" s="1120"/>
      <c r="CK79" s="1120"/>
      <c r="CL79" s="1120"/>
      <c r="CM79" s="1120"/>
      <c r="CN79" s="1120">
        <v>7.7</v>
      </c>
      <c r="CO79" s="1120"/>
      <c r="CP79" s="1120"/>
      <c r="CQ79" s="1120"/>
      <c r="CR79" s="1120"/>
      <c r="CS79" s="1120"/>
      <c r="CT79" s="1120"/>
      <c r="CU79" s="1120"/>
      <c r="CV79" s="1120">
        <v>8</v>
      </c>
      <c r="CW79" s="1120"/>
      <c r="CX79" s="1120"/>
      <c r="CY79" s="1120"/>
      <c r="CZ79" s="1120"/>
      <c r="DA79" s="1120"/>
      <c r="DB79" s="1120"/>
      <c r="DC79" s="1120"/>
    </row>
    <row r="80" spans="2:107" x14ac:dyDescent="0.15">
      <c r="B80" s="310"/>
      <c r="G80" s="1115"/>
      <c r="H80" s="1115"/>
      <c r="I80" s="1124"/>
      <c r="J80" s="1124"/>
      <c r="K80" s="1127"/>
      <c r="L80" s="1127"/>
      <c r="M80" s="1127"/>
      <c r="N80" s="1127"/>
      <c r="AN80" s="1119"/>
      <c r="AO80" s="1119"/>
      <c r="AP80" s="1119"/>
      <c r="AQ80" s="1119"/>
      <c r="AR80" s="1119"/>
      <c r="AS80" s="1119"/>
      <c r="AT80" s="1119"/>
      <c r="AU80" s="1119"/>
      <c r="AV80" s="1119"/>
      <c r="AW80" s="1119"/>
      <c r="AX80" s="1119"/>
      <c r="AY80" s="1119"/>
      <c r="AZ80" s="1119"/>
      <c r="BA80" s="1119"/>
      <c r="BB80" s="1122"/>
      <c r="BC80" s="1122"/>
      <c r="BD80" s="1122"/>
      <c r="BE80" s="1122"/>
      <c r="BF80" s="1122"/>
      <c r="BG80" s="1122"/>
      <c r="BH80" s="1122"/>
      <c r="BI80" s="1122"/>
      <c r="BJ80" s="1122"/>
      <c r="BK80" s="1122"/>
      <c r="BL80" s="1122"/>
      <c r="BM80" s="1122"/>
      <c r="BN80" s="1122"/>
      <c r="BO80" s="1122"/>
      <c r="BP80" s="1120"/>
      <c r="BQ80" s="1120"/>
      <c r="BR80" s="1120"/>
      <c r="BS80" s="1120"/>
      <c r="BT80" s="1120"/>
      <c r="BU80" s="1120"/>
      <c r="BV80" s="1120"/>
      <c r="BW80" s="1120"/>
      <c r="BX80" s="1120"/>
      <c r="BY80" s="1120"/>
      <c r="BZ80" s="1120"/>
      <c r="CA80" s="1120"/>
      <c r="CB80" s="1120"/>
      <c r="CC80" s="1120"/>
      <c r="CD80" s="1120"/>
      <c r="CE80" s="1120"/>
      <c r="CF80" s="1120"/>
      <c r="CG80" s="1120"/>
      <c r="CH80" s="1120"/>
      <c r="CI80" s="1120"/>
      <c r="CJ80" s="1120"/>
      <c r="CK80" s="1120"/>
      <c r="CL80" s="1120"/>
      <c r="CM80" s="1120"/>
      <c r="CN80" s="1120"/>
      <c r="CO80" s="1120"/>
      <c r="CP80" s="1120"/>
      <c r="CQ80" s="1120"/>
      <c r="CR80" s="1120"/>
      <c r="CS80" s="1120"/>
      <c r="CT80" s="1120"/>
      <c r="CU80" s="1120"/>
      <c r="CV80" s="1120"/>
      <c r="CW80" s="1120"/>
      <c r="CX80" s="1120"/>
      <c r="CY80" s="1120"/>
      <c r="CZ80" s="1120"/>
      <c r="DA80" s="1120"/>
      <c r="DB80" s="1120"/>
      <c r="DC80" s="1120"/>
    </row>
    <row r="81" spans="2:109" x14ac:dyDescent="0.15">
      <c r="B81" s="310"/>
    </row>
    <row r="82" spans="2:109" ht="17.25" x14ac:dyDescent="0.15">
      <c r="B82" s="310"/>
      <c r="K82" s="337"/>
      <c r="L82" s="337"/>
      <c r="M82" s="337"/>
      <c r="N82" s="337"/>
      <c r="AQ82" s="337"/>
      <c r="AR82" s="337"/>
      <c r="AS82" s="337"/>
      <c r="AT82" s="337"/>
      <c r="BC82" s="337"/>
      <c r="BD82" s="337"/>
      <c r="BE82" s="337"/>
      <c r="BF82" s="337"/>
      <c r="BO82" s="337"/>
      <c r="BP82" s="337"/>
      <c r="BQ82" s="337"/>
      <c r="BR82" s="337"/>
      <c r="CA82" s="337"/>
      <c r="CB82" s="337"/>
      <c r="CC82" s="337"/>
      <c r="CD82" s="337"/>
      <c r="CM82" s="337"/>
      <c r="CN82" s="337"/>
      <c r="CO82" s="337"/>
      <c r="CP82" s="337"/>
      <c r="CY82" s="337"/>
      <c r="CZ82" s="337"/>
      <c r="DA82" s="337"/>
      <c r="DB82" s="337"/>
      <c r="DC82" s="337"/>
    </row>
    <row r="83" spans="2:109" x14ac:dyDescent="0.15">
      <c r="B83" s="312"/>
      <c r="C83" s="313"/>
      <c r="D83" s="313"/>
      <c r="E83" s="313"/>
      <c r="F83" s="313"/>
      <c r="G83" s="313"/>
      <c r="H83" s="313"/>
      <c r="I83" s="313"/>
      <c r="J83" s="313"/>
      <c r="K83" s="313"/>
      <c r="L83" s="313"/>
      <c r="M83" s="313"/>
      <c r="N83" s="313"/>
      <c r="O83" s="313"/>
      <c r="P83" s="313"/>
      <c r="Q83" s="313"/>
      <c r="R83" s="313"/>
      <c r="S83" s="313"/>
      <c r="T83" s="313"/>
      <c r="U83" s="313"/>
      <c r="V83" s="313"/>
      <c r="W83" s="313"/>
      <c r="X83" s="313"/>
      <c r="Y83" s="313"/>
      <c r="Z83" s="313"/>
      <c r="AA83" s="313"/>
      <c r="AB83" s="313"/>
      <c r="AC83" s="313"/>
      <c r="AD83" s="313"/>
      <c r="AE83" s="313"/>
      <c r="AF83" s="313"/>
      <c r="AG83" s="313"/>
      <c r="AH83" s="313"/>
      <c r="AI83" s="313"/>
      <c r="AJ83" s="313"/>
      <c r="AK83" s="313"/>
      <c r="AL83" s="313"/>
      <c r="AM83" s="313"/>
      <c r="AN83" s="313"/>
      <c r="AO83" s="313"/>
      <c r="AP83" s="313"/>
      <c r="AQ83" s="313"/>
      <c r="AR83" s="313"/>
      <c r="AS83" s="313"/>
      <c r="AT83" s="313"/>
      <c r="AU83" s="313"/>
      <c r="AV83" s="313"/>
      <c r="AW83" s="313"/>
      <c r="AX83" s="313"/>
      <c r="AY83" s="313"/>
      <c r="AZ83" s="313"/>
      <c r="BA83" s="313"/>
      <c r="BB83" s="313"/>
      <c r="BC83" s="313"/>
      <c r="BD83" s="313"/>
      <c r="BE83" s="313"/>
      <c r="BF83" s="313"/>
      <c r="BG83" s="313"/>
      <c r="BH83" s="313"/>
      <c r="BI83" s="313"/>
      <c r="BJ83" s="313"/>
      <c r="BK83" s="313"/>
      <c r="BL83" s="313"/>
      <c r="BM83" s="313"/>
      <c r="BN83" s="313"/>
      <c r="BO83" s="313"/>
      <c r="BP83" s="313"/>
      <c r="BQ83" s="313"/>
      <c r="BR83" s="313"/>
      <c r="BS83" s="313"/>
      <c r="BT83" s="313"/>
      <c r="BU83" s="313"/>
      <c r="BV83" s="313"/>
      <c r="BW83" s="313"/>
      <c r="BX83" s="313"/>
      <c r="BY83" s="313"/>
      <c r="BZ83" s="313"/>
      <c r="CA83" s="313"/>
      <c r="CB83" s="313"/>
      <c r="CC83" s="313"/>
      <c r="CD83" s="313"/>
      <c r="CE83" s="313"/>
      <c r="CF83" s="313"/>
      <c r="CG83" s="313"/>
      <c r="CH83" s="313"/>
      <c r="CI83" s="313"/>
      <c r="CJ83" s="313"/>
      <c r="CK83" s="313"/>
      <c r="CL83" s="313"/>
      <c r="CM83" s="313"/>
      <c r="CN83" s="313"/>
      <c r="CO83" s="313"/>
      <c r="CP83" s="313"/>
      <c r="CQ83" s="313"/>
      <c r="CR83" s="313"/>
      <c r="CS83" s="313"/>
      <c r="CT83" s="313"/>
      <c r="CU83" s="313"/>
      <c r="CV83" s="313"/>
      <c r="CW83" s="313"/>
      <c r="CX83" s="313"/>
      <c r="CY83" s="313"/>
      <c r="CZ83" s="313"/>
      <c r="DA83" s="313"/>
      <c r="DB83" s="313"/>
      <c r="DC83" s="313"/>
      <c r="DD83" s="314"/>
    </row>
    <row r="84" spans="2:109" x14ac:dyDescent="0.15">
      <c r="DD84" s="303"/>
      <c r="DE84" s="303"/>
    </row>
    <row r="85" spans="2:109" x14ac:dyDescent="0.15">
      <c r="DD85" s="303"/>
      <c r="DE85" s="303"/>
    </row>
  </sheetData>
  <sheetProtection algorithmName="SHA-512" hashValue="gafw1m0z6OmfeYBxyGusWXCsNcj5pydutMc+cW6OSRNRGyqQ5oH7hiZS3HJjixFjCb9X0fW8YNEUrN4HbAyqbQ==" saltValue="lfJlU8AutREyvMwOqtJtb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4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440F-60F2-46C9-82EE-79A3653BAA5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38" customWidth="1"/>
    <col min="35" max="122" width="2.5" style="305" customWidth="1"/>
    <col min="123" max="16384" width="2.5" style="305" hidden="1"/>
  </cols>
  <sheetData>
    <row r="1" spans="1:34" ht="13.5" customHeight="1" x14ac:dyDescent="0.15">
      <c r="A1" s="305"/>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row>
    <row r="2" spans="1:34" x14ac:dyDescent="0.15">
      <c r="S2" s="305"/>
      <c r="AH2" s="305"/>
    </row>
    <row r="3" spans="1:34" x14ac:dyDescent="0.15">
      <c r="C3" s="305"/>
      <c r="D3" s="305"/>
      <c r="E3" s="305"/>
      <c r="F3" s="305"/>
      <c r="G3" s="305"/>
      <c r="H3" s="305"/>
      <c r="I3" s="305"/>
      <c r="J3" s="305"/>
      <c r="K3" s="305"/>
      <c r="L3" s="305"/>
      <c r="M3" s="305"/>
      <c r="N3" s="305"/>
      <c r="O3" s="305"/>
      <c r="P3" s="305"/>
      <c r="Q3" s="305"/>
      <c r="R3" s="305"/>
      <c r="S3" s="305"/>
      <c r="U3" s="305"/>
      <c r="V3" s="305"/>
      <c r="W3" s="305"/>
      <c r="X3" s="305"/>
      <c r="Y3" s="305"/>
      <c r="Z3" s="305"/>
      <c r="AA3" s="305"/>
      <c r="AB3" s="305"/>
      <c r="AC3" s="305"/>
      <c r="AD3" s="305"/>
      <c r="AE3" s="305"/>
      <c r="AF3" s="305"/>
      <c r="AG3" s="305"/>
      <c r="AH3" s="305"/>
    </row>
    <row r="4" spans="1:34" x14ac:dyDescent="0.15"/>
    <row r="5" spans="1:34" x14ac:dyDescent="0.15"/>
    <row r="6" spans="1:34" x14ac:dyDescent="0.15"/>
    <row r="7" spans="1:34" x14ac:dyDescent="0.15"/>
    <row r="8" spans="1:34" x14ac:dyDescent="0.15"/>
    <row r="9" spans="1:34" x14ac:dyDescent="0.15">
      <c r="AH9" s="30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305"/>
    </row>
    <row r="18" spans="12:34" x14ac:dyDescent="0.15"/>
    <row r="19" spans="12:34" x14ac:dyDescent="0.15"/>
    <row r="20" spans="12:34" x14ac:dyDescent="0.15">
      <c r="AH20" s="305"/>
    </row>
    <row r="21" spans="12:34" x14ac:dyDescent="0.15">
      <c r="AH21" s="305"/>
    </row>
    <row r="22" spans="12:34" x14ac:dyDescent="0.15"/>
    <row r="23" spans="12:34" x14ac:dyDescent="0.15"/>
    <row r="24" spans="12:34" x14ac:dyDescent="0.15">
      <c r="Q24" s="305"/>
    </row>
    <row r="25" spans="12:34" x14ac:dyDescent="0.15"/>
    <row r="26" spans="12:34" x14ac:dyDescent="0.15"/>
    <row r="27" spans="12:34" x14ac:dyDescent="0.15"/>
    <row r="28" spans="12:34" x14ac:dyDescent="0.15">
      <c r="O28" s="305"/>
      <c r="T28" s="305"/>
      <c r="AH28" s="305"/>
    </row>
    <row r="29" spans="12:34" x14ac:dyDescent="0.15"/>
    <row r="30" spans="12:34" x14ac:dyDescent="0.15"/>
    <row r="31" spans="12:34" x14ac:dyDescent="0.15">
      <c r="Q31" s="305"/>
    </row>
    <row r="32" spans="12:34" x14ac:dyDescent="0.15">
      <c r="L32" s="305"/>
    </row>
    <row r="33" spans="2:34" x14ac:dyDescent="0.15">
      <c r="C33" s="305"/>
      <c r="E33" s="305"/>
      <c r="G33" s="305"/>
      <c r="I33" s="305"/>
      <c r="X33" s="305"/>
    </row>
    <row r="34" spans="2:34" x14ac:dyDescent="0.15">
      <c r="B34" s="305"/>
      <c r="P34" s="305"/>
      <c r="R34" s="305"/>
      <c r="T34" s="305"/>
    </row>
    <row r="35" spans="2:34" x14ac:dyDescent="0.15">
      <c r="D35" s="305"/>
      <c r="W35" s="305"/>
      <c r="AC35" s="305"/>
      <c r="AD35" s="305"/>
      <c r="AE35" s="305"/>
      <c r="AF35" s="305"/>
      <c r="AG35" s="305"/>
      <c r="AH35" s="305"/>
    </row>
    <row r="36" spans="2:34" x14ac:dyDescent="0.15">
      <c r="H36" s="305"/>
      <c r="J36" s="305"/>
      <c r="K36" s="305"/>
      <c r="M36" s="305"/>
      <c r="Y36" s="305"/>
      <c r="Z36" s="305"/>
      <c r="AA36" s="305"/>
      <c r="AB36" s="305"/>
      <c r="AC36" s="305"/>
      <c r="AD36" s="305"/>
      <c r="AE36" s="305"/>
      <c r="AF36" s="305"/>
      <c r="AG36" s="305"/>
      <c r="AH36" s="305"/>
    </row>
    <row r="37" spans="2:34" x14ac:dyDescent="0.15">
      <c r="AH37" s="305"/>
    </row>
    <row r="38" spans="2:34" x14ac:dyDescent="0.15">
      <c r="AG38" s="305"/>
      <c r="AH38" s="305"/>
    </row>
    <row r="39" spans="2:34" x14ac:dyDescent="0.15"/>
    <row r="40" spans="2:34" x14ac:dyDescent="0.15">
      <c r="X40" s="305"/>
    </row>
    <row r="41" spans="2:34" x14ac:dyDescent="0.15">
      <c r="R41" s="305"/>
    </row>
    <row r="42" spans="2:34" x14ac:dyDescent="0.15">
      <c r="W42" s="305"/>
    </row>
    <row r="43" spans="2:34" x14ac:dyDescent="0.15">
      <c r="Y43" s="305"/>
      <c r="Z43" s="305"/>
      <c r="AA43" s="305"/>
      <c r="AB43" s="305"/>
      <c r="AC43" s="305"/>
      <c r="AD43" s="305"/>
      <c r="AE43" s="305"/>
      <c r="AF43" s="305"/>
      <c r="AG43" s="305"/>
      <c r="AH43" s="305"/>
    </row>
    <row r="44" spans="2:34" x14ac:dyDescent="0.15">
      <c r="AH44" s="305"/>
    </row>
    <row r="45" spans="2:34" x14ac:dyDescent="0.15">
      <c r="X45" s="305"/>
    </row>
    <row r="46" spans="2:34" x14ac:dyDescent="0.15"/>
    <row r="47" spans="2:34" x14ac:dyDescent="0.15"/>
    <row r="48" spans="2:34" x14ac:dyDescent="0.15">
      <c r="W48" s="305"/>
      <c r="Y48" s="305"/>
      <c r="Z48" s="305"/>
      <c r="AA48" s="305"/>
      <c r="AB48" s="305"/>
      <c r="AC48" s="305"/>
      <c r="AD48" s="305"/>
      <c r="AE48" s="305"/>
      <c r="AF48" s="305"/>
      <c r="AG48" s="305"/>
      <c r="AH48" s="305"/>
    </row>
    <row r="49" spans="28:34" x14ac:dyDescent="0.15"/>
    <row r="50" spans="28:34" x14ac:dyDescent="0.15">
      <c r="AE50" s="305"/>
      <c r="AF50" s="305"/>
      <c r="AG50" s="305"/>
      <c r="AH50" s="305"/>
    </row>
    <row r="51" spans="28:34" x14ac:dyDescent="0.15">
      <c r="AC51" s="305"/>
      <c r="AD51" s="305"/>
      <c r="AE51" s="305"/>
      <c r="AF51" s="305"/>
      <c r="AG51" s="305"/>
      <c r="AH51" s="305"/>
    </row>
    <row r="52" spans="28:34" x14ac:dyDescent="0.15"/>
    <row r="53" spans="28:34" x14ac:dyDescent="0.15">
      <c r="AF53" s="305"/>
      <c r="AG53" s="305"/>
      <c r="AH53" s="305"/>
    </row>
    <row r="54" spans="28:34" x14ac:dyDescent="0.15">
      <c r="AH54" s="305"/>
    </row>
    <row r="55" spans="28:34" x14ac:dyDescent="0.15"/>
    <row r="56" spans="28:34" x14ac:dyDescent="0.15">
      <c r="AB56" s="305"/>
      <c r="AC56" s="305"/>
      <c r="AD56" s="305"/>
      <c r="AE56" s="305"/>
      <c r="AF56" s="305"/>
      <c r="AG56" s="305"/>
      <c r="AH56" s="305"/>
    </row>
    <row r="57" spans="28:34" x14ac:dyDescent="0.15">
      <c r="AH57" s="305"/>
    </row>
    <row r="58" spans="28:34" x14ac:dyDescent="0.15">
      <c r="AH58" s="305"/>
    </row>
    <row r="59" spans="28:34" x14ac:dyDescent="0.15"/>
    <row r="60" spans="28:34" x14ac:dyDescent="0.15"/>
    <row r="61" spans="28:34" x14ac:dyDescent="0.15"/>
    <row r="62" spans="28:34" x14ac:dyDescent="0.15"/>
    <row r="63" spans="28:34" x14ac:dyDescent="0.15">
      <c r="AH63" s="305"/>
    </row>
    <row r="64" spans="28:34" x14ac:dyDescent="0.15">
      <c r="AG64" s="305"/>
      <c r="AH64" s="305"/>
    </row>
    <row r="65" spans="28:34" x14ac:dyDescent="0.15"/>
    <row r="66" spans="28:34" x14ac:dyDescent="0.15"/>
    <row r="67" spans="28:34" x14ac:dyDescent="0.15"/>
    <row r="68" spans="28:34" x14ac:dyDescent="0.15">
      <c r="AB68" s="305"/>
      <c r="AC68" s="305"/>
      <c r="AD68" s="305"/>
      <c r="AE68" s="305"/>
      <c r="AF68" s="305"/>
      <c r="AG68" s="305"/>
      <c r="AH68" s="305"/>
    </row>
    <row r="69" spans="28:34" x14ac:dyDescent="0.15">
      <c r="AF69" s="305"/>
      <c r="AG69" s="305"/>
      <c r="AH69" s="305"/>
    </row>
    <row r="70" spans="28:34" x14ac:dyDescent="0.15"/>
    <row r="71" spans="28:34" x14ac:dyDescent="0.15"/>
    <row r="72" spans="28:34" x14ac:dyDescent="0.15"/>
    <row r="73" spans="28:34" x14ac:dyDescent="0.15"/>
    <row r="74" spans="28:34" x14ac:dyDescent="0.15"/>
    <row r="75" spans="28:34" x14ac:dyDescent="0.15">
      <c r="AH75" s="305"/>
    </row>
    <row r="76" spans="28:34" x14ac:dyDescent="0.15">
      <c r="AF76" s="305"/>
      <c r="AG76" s="305"/>
      <c r="AH76" s="305"/>
    </row>
    <row r="77" spans="28:34" x14ac:dyDescent="0.15">
      <c r="AG77" s="305"/>
      <c r="AH77" s="305"/>
    </row>
    <row r="78" spans="28:34" x14ac:dyDescent="0.15"/>
    <row r="79" spans="28:34" x14ac:dyDescent="0.15"/>
    <row r="80" spans="28:34" x14ac:dyDescent="0.15"/>
    <row r="81" spans="25:34" x14ac:dyDescent="0.15"/>
    <row r="82" spans="25:34" x14ac:dyDescent="0.15">
      <c r="Y82" s="305"/>
    </row>
    <row r="83" spans="25:34" x14ac:dyDescent="0.15">
      <c r="Y83" s="305"/>
      <c r="Z83" s="305"/>
      <c r="AA83" s="305"/>
      <c r="AB83" s="305"/>
      <c r="AC83" s="305"/>
      <c r="AD83" s="305"/>
      <c r="AE83" s="305"/>
      <c r="AF83" s="305"/>
      <c r="AG83" s="305"/>
      <c r="AH83" s="305"/>
    </row>
    <row r="84" spans="25:34" x14ac:dyDescent="0.15"/>
    <row r="85" spans="25:34" x14ac:dyDescent="0.15"/>
    <row r="86" spans="25:34" x14ac:dyDescent="0.15"/>
    <row r="87" spans="25:34" x14ac:dyDescent="0.15"/>
    <row r="88" spans="25:34" x14ac:dyDescent="0.15">
      <c r="AH88" s="30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05"/>
      <c r="AG94" s="305"/>
      <c r="AH94" s="305"/>
    </row>
    <row r="95" spans="25:34" ht="13.5" customHeight="1" x14ac:dyDescent="0.15">
      <c r="AH95" s="30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05"/>
    </row>
    <row r="102" spans="33:34" ht="13.5" customHeight="1" x14ac:dyDescent="0.15"/>
    <row r="103" spans="33:34" ht="13.5" customHeight="1" x14ac:dyDescent="0.15"/>
    <row r="104" spans="33:34" ht="13.5" customHeight="1" x14ac:dyDescent="0.15">
      <c r="AG104" s="305"/>
      <c r="AH104" s="30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05"/>
    </row>
    <row r="117" spans="34:122" ht="13.5" customHeight="1" x14ac:dyDescent="0.15"/>
    <row r="118" spans="34:122" ht="13.5" customHeight="1" x14ac:dyDescent="0.15"/>
    <row r="119" spans="34:122" ht="13.5" customHeight="1" x14ac:dyDescent="0.15"/>
    <row r="120" spans="34:122" ht="13.5" customHeight="1" x14ac:dyDescent="0.15">
      <c r="AH120" s="305"/>
    </row>
    <row r="121" spans="34:122" ht="13.5" customHeight="1" x14ac:dyDescent="0.15">
      <c r="AH121" s="305"/>
    </row>
    <row r="122" spans="34:122" ht="13.5" customHeight="1" x14ac:dyDescent="0.15"/>
    <row r="123" spans="34:122" ht="13.5" customHeight="1" x14ac:dyDescent="0.15"/>
    <row r="124" spans="34:122" ht="13.5" customHeight="1" x14ac:dyDescent="0.15"/>
    <row r="125" spans="34:122" ht="13.5" customHeight="1" x14ac:dyDescent="0.15">
      <c r="DR125" s="305" t="s">
        <v>540</v>
      </c>
    </row>
  </sheetData>
  <sheetProtection algorithmName="SHA-512" hashValue="aCJQcA63EtFGbGhM+7bGeTpx8X1Bb1hjDEy+ZxbEw8dDXn/mAMWySM0TJt1mUSuK8jHmOvcfAcOqE6NDdcNiQw==" saltValue="Pxdhgt5X6+qh/YOJmu58Pw==" spinCount="100000" sheet="1" objects="1" scenarios="1"/>
  <dataConsolidate/>
  <phoneticPr fontId="4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0015C-E491-4923-9758-8904A2E74256}">
  <sheetPr>
    <pageSetUpPr fitToPage="1"/>
  </sheetPr>
  <dimension ref="A1:DR125"/>
  <sheetViews>
    <sheetView showGridLines="0" topLeftCell="A22" zoomScale="70" zoomScaleNormal="70" zoomScaleSheetLayoutView="55" workbookViewId="0"/>
  </sheetViews>
  <sheetFormatPr defaultColWidth="0" defaultRowHeight="13.5" customHeight="1" zeroHeight="1" x14ac:dyDescent="0.15"/>
  <cols>
    <col min="1" max="34" width="2.5" style="338" customWidth="1"/>
    <col min="35" max="122" width="2.5" style="305" customWidth="1"/>
    <col min="123" max="16384" width="2.5" style="305" hidden="1"/>
  </cols>
  <sheetData>
    <row r="1" spans="2:34" ht="13.5" customHeight="1" x14ac:dyDescent="0.15">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row>
    <row r="2" spans="2:34" x14ac:dyDescent="0.15">
      <c r="S2" s="305"/>
      <c r="AH2" s="305"/>
    </row>
    <row r="3" spans="2:34" x14ac:dyDescent="0.15">
      <c r="C3" s="305"/>
      <c r="D3" s="305"/>
      <c r="E3" s="305"/>
      <c r="F3" s="305"/>
      <c r="G3" s="305"/>
      <c r="H3" s="305"/>
      <c r="I3" s="305"/>
      <c r="J3" s="305"/>
      <c r="K3" s="305"/>
      <c r="L3" s="305"/>
      <c r="M3" s="305"/>
      <c r="N3" s="305"/>
      <c r="O3" s="305"/>
      <c r="P3" s="305"/>
      <c r="Q3" s="305"/>
      <c r="R3" s="305"/>
      <c r="S3" s="305"/>
      <c r="U3" s="305"/>
      <c r="V3" s="305"/>
      <c r="W3" s="305"/>
      <c r="X3" s="305"/>
      <c r="Y3" s="305"/>
      <c r="Z3" s="305"/>
      <c r="AA3" s="305"/>
      <c r="AB3" s="305"/>
      <c r="AC3" s="305"/>
      <c r="AD3" s="305"/>
      <c r="AE3" s="305"/>
      <c r="AF3" s="305"/>
      <c r="AG3" s="305"/>
      <c r="AH3" s="305"/>
    </row>
    <row r="4" spans="2:34" x14ac:dyDescent="0.15"/>
    <row r="5" spans="2:34" x14ac:dyDescent="0.15"/>
    <row r="6" spans="2:34" x14ac:dyDescent="0.15"/>
    <row r="7" spans="2:34" x14ac:dyDescent="0.15"/>
    <row r="8" spans="2:34" x14ac:dyDescent="0.15"/>
    <row r="9" spans="2:34" x14ac:dyDescent="0.15">
      <c r="AH9" s="30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305"/>
    </row>
    <row r="18" spans="12:34" x14ac:dyDescent="0.15"/>
    <row r="19" spans="12:34" x14ac:dyDescent="0.15"/>
    <row r="20" spans="12:34" x14ac:dyDescent="0.15">
      <c r="AH20" s="305"/>
    </row>
    <row r="21" spans="12:34" x14ac:dyDescent="0.15">
      <c r="AH21" s="305"/>
    </row>
    <row r="22" spans="12:34" x14ac:dyDescent="0.15"/>
    <row r="23" spans="12:34" x14ac:dyDescent="0.15"/>
    <row r="24" spans="12:34" x14ac:dyDescent="0.15">
      <c r="Q24" s="305"/>
    </row>
    <row r="25" spans="12:34" x14ac:dyDescent="0.15"/>
    <row r="26" spans="12:34" x14ac:dyDescent="0.15"/>
    <row r="27" spans="12:34" x14ac:dyDescent="0.15"/>
    <row r="28" spans="12:34" x14ac:dyDescent="0.15">
      <c r="O28" s="305"/>
      <c r="T28" s="305"/>
      <c r="AH28" s="305"/>
    </row>
    <row r="29" spans="12:34" x14ac:dyDescent="0.15"/>
    <row r="30" spans="12:34" x14ac:dyDescent="0.15"/>
    <row r="31" spans="12:34" x14ac:dyDescent="0.15">
      <c r="Q31" s="305"/>
    </row>
    <row r="32" spans="12:34" x14ac:dyDescent="0.15">
      <c r="L32" s="305"/>
    </row>
    <row r="33" spans="2:34" x14ac:dyDescent="0.15">
      <c r="C33" s="305"/>
      <c r="E33" s="305"/>
      <c r="G33" s="305"/>
      <c r="I33" s="305"/>
      <c r="X33" s="305"/>
    </row>
    <row r="34" spans="2:34" x14ac:dyDescent="0.15">
      <c r="B34" s="305"/>
      <c r="P34" s="305"/>
      <c r="R34" s="305"/>
      <c r="T34" s="305"/>
    </row>
    <row r="35" spans="2:34" x14ac:dyDescent="0.15">
      <c r="D35" s="305"/>
      <c r="W35" s="305"/>
      <c r="AC35" s="305"/>
      <c r="AD35" s="305"/>
      <c r="AE35" s="305"/>
      <c r="AF35" s="305"/>
      <c r="AG35" s="305"/>
      <c r="AH35" s="305"/>
    </row>
    <row r="36" spans="2:34" x14ac:dyDescent="0.15">
      <c r="H36" s="305"/>
      <c r="J36" s="305"/>
      <c r="K36" s="305"/>
      <c r="M36" s="305"/>
      <c r="Y36" s="305"/>
      <c r="Z36" s="305"/>
      <c r="AA36" s="305"/>
      <c r="AB36" s="305"/>
      <c r="AC36" s="305"/>
      <c r="AD36" s="305"/>
      <c r="AE36" s="305"/>
      <c r="AF36" s="305"/>
      <c r="AG36" s="305"/>
      <c r="AH36" s="305"/>
    </row>
    <row r="37" spans="2:34" x14ac:dyDescent="0.15">
      <c r="AH37" s="305"/>
    </row>
    <row r="38" spans="2:34" x14ac:dyDescent="0.15">
      <c r="AG38" s="305"/>
      <c r="AH38" s="305"/>
    </row>
    <row r="39" spans="2:34" x14ac:dyDescent="0.15"/>
    <row r="40" spans="2:34" x14ac:dyDescent="0.15">
      <c r="X40" s="305"/>
    </row>
    <row r="41" spans="2:34" x14ac:dyDescent="0.15">
      <c r="R41" s="305"/>
    </row>
    <row r="42" spans="2:34" x14ac:dyDescent="0.15">
      <c r="W42" s="305"/>
    </row>
    <row r="43" spans="2:34" x14ac:dyDescent="0.15">
      <c r="Y43" s="305"/>
      <c r="Z43" s="305"/>
      <c r="AA43" s="305"/>
      <c r="AB43" s="305"/>
      <c r="AC43" s="305"/>
      <c r="AD43" s="305"/>
      <c r="AE43" s="305"/>
      <c r="AF43" s="305"/>
      <c r="AG43" s="305"/>
      <c r="AH43" s="305"/>
    </row>
    <row r="44" spans="2:34" x14ac:dyDescent="0.15">
      <c r="AH44" s="305"/>
    </row>
    <row r="45" spans="2:34" x14ac:dyDescent="0.15">
      <c r="X45" s="305"/>
    </row>
    <row r="46" spans="2:34" x14ac:dyDescent="0.15"/>
    <row r="47" spans="2:34" x14ac:dyDescent="0.15"/>
    <row r="48" spans="2:34" x14ac:dyDescent="0.15">
      <c r="W48" s="305"/>
      <c r="Y48" s="305"/>
      <c r="Z48" s="305"/>
      <c r="AA48" s="305"/>
      <c r="AB48" s="305"/>
      <c r="AC48" s="305"/>
      <c r="AD48" s="305"/>
      <c r="AE48" s="305"/>
      <c r="AF48" s="305"/>
      <c r="AG48" s="305"/>
      <c r="AH48" s="305"/>
    </row>
    <row r="49" spans="28:34" x14ac:dyDescent="0.15"/>
    <row r="50" spans="28:34" x14ac:dyDescent="0.15">
      <c r="AE50" s="305"/>
      <c r="AF50" s="305"/>
      <c r="AG50" s="305"/>
      <c r="AH50" s="305"/>
    </row>
    <row r="51" spans="28:34" x14ac:dyDescent="0.15">
      <c r="AC51" s="305"/>
      <c r="AD51" s="305"/>
      <c r="AE51" s="305"/>
      <c r="AF51" s="305"/>
      <c r="AG51" s="305"/>
      <c r="AH51" s="305"/>
    </row>
    <row r="52" spans="28:34" x14ac:dyDescent="0.15"/>
    <row r="53" spans="28:34" x14ac:dyDescent="0.15">
      <c r="AF53" s="305"/>
      <c r="AG53" s="305"/>
      <c r="AH53" s="305"/>
    </row>
    <row r="54" spans="28:34" x14ac:dyDescent="0.15">
      <c r="AH54" s="305"/>
    </row>
    <row r="55" spans="28:34" x14ac:dyDescent="0.15"/>
    <row r="56" spans="28:34" x14ac:dyDescent="0.15">
      <c r="AB56" s="305"/>
      <c r="AC56" s="305"/>
      <c r="AD56" s="305"/>
      <c r="AE56" s="305"/>
      <c r="AF56" s="305"/>
      <c r="AG56" s="305"/>
      <c r="AH56" s="305"/>
    </row>
    <row r="57" spans="28:34" x14ac:dyDescent="0.15">
      <c r="AH57" s="305"/>
    </row>
    <row r="58" spans="28:34" x14ac:dyDescent="0.15">
      <c r="AH58" s="305"/>
    </row>
    <row r="59" spans="28:34" x14ac:dyDescent="0.15">
      <c r="AG59" s="305"/>
      <c r="AH59" s="305"/>
    </row>
    <row r="60" spans="28:34" x14ac:dyDescent="0.15"/>
    <row r="61" spans="28:34" x14ac:dyDescent="0.15"/>
    <row r="62" spans="28:34" x14ac:dyDescent="0.15"/>
    <row r="63" spans="28:34" x14ac:dyDescent="0.15">
      <c r="AH63" s="305"/>
    </row>
    <row r="64" spans="28:34" x14ac:dyDescent="0.15">
      <c r="AG64" s="305"/>
      <c r="AH64" s="305"/>
    </row>
    <row r="65" spans="28:34" x14ac:dyDescent="0.15"/>
    <row r="66" spans="28:34" x14ac:dyDescent="0.15"/>
    <row r="67" spans="28:34" x14ac:dyDescent="0.15"/>
    <row r="68" spans="28:34" x14ac:dyDescent="0.15">
      <c r="AB68" s="305"/>
      <c r="AC68" s="305"/>
      <c r="AD68" s="305"/>
      <c r="AE68" s="305"/>
      <c r="AF68" s="305"/>
      <c r="AG68" s="305"/>
      <c r="AH68" s="305"/>
    </row>
    <row r="69" spans="28:34" x14ac:dyDescent="0.15">
      <c r="AF69" s="305"/>
      <c r="AG69" s="305"/>
      <c r="AH69" s="305"/>
    </row>
    <row r="70" spans="28:34" x14ac:dyDescent="0.15"/>
    <row r="71" spans="28:34" x14ac:dyDescent="0.15"/>
    <row r="72" spans="28:34" x14ac:dyDescent="0.15"/>
    <row r="73" spans="28:34" x14ac:dyDescent="0.15"/>
    <row r="74" spans="28:34" x14ac:dyDescent="0.15"/>
    <row r="75" spans="28:34" x14ac:dyDescent="0.15">
      <c r="AH75" s="305"/>
    </row>
    <row r="76" spans="28:34" x14ac:dyDescent="0.15">
      <c r="AF76" s="305"/>
      <c r="AG76" s="305"/>
      <c r="AH76" s="305"/>
    </row>
    <row r="77" spans="28:34" x14ac:dyDescent="0.15">
      <c r="AG77" s="305"/>
      <c r="AH77" s="305"/>
    </row>
    <row r="78" spans="28:34" x14ac:dyDescent="0.15"/>
    <row r="79" spans="28:34" x14ac:dyDescent="0.15"/>
    <row r="80" spans="28:34" x14ac:dyDescent="0.15"/>
    <row r="81" spans="25:34" x14ac:dyDescent="0.15"/>
    <row r="82" spans="25:34" x14ac:dyDescent="0.15">
      <c r="Y82" s="305"/>
    </row>
    <row r="83" spans="25:34" x14ac:dyDescent="0.15">
      <c r="Y83" s="305"/>
      <c r="Z83" s="305"/>
      <c r="AA83" s="305"/>
      <c r="AB83" s="305"/>
      <c r="AC83" s="305"/>
      <c r="AD83" s="305"/>
      <c r="AE83" s="305"/>
      <c r="AF83" s="305"/>
      <c r="AG83" s="305"/>
      <c r="AH83" s="305"/>
    </row>
    <row r="84" spans="25:34" x14ac:dyDescent="0.15"/>
    <row r="85" spans="25:34" x14ac:dyDescent="0.15"/>
    <row r="86" spans="25:34" x14ac:dyDescent="0.15"/>
    <row r="87" spans="25:34" x14ac:dyDescent="0.15"/>
    <row r="88" spans="25:34" x14ac:dyDescent="0.15">
      <c r="AH88" s="30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05"/>
      <c r="AG94" s="305"/>
      <c r="AH94" s="305"/>
    </row>
    <row r="95" spans="25:34" ht="13.5" customHeight="1" x14ac:dyDescent="0.15">
      <c r="AH95" s="30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05"/>
    </row>
    <row r="102" spans="33:34" ht="13.5" customHeight="1" x14ac:dyDescent="0.15"/>
    <row r="103" spans="33:34" ht="13.5" customHeight="1" x14ac:dyDescent="0.15"/>
    <row r="104" spans="33:34" ht="13.5" customHeight="1" x14ac:dyDescent="0.15">
      <c r="AG104" s="305"/>
      <c r="AH104" s="30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05"/>
    </row>
    <row r="117" spans="34:122" ht="13.5" customHeight="1" x14ac:dyDescent="0.15"/>
    <row r="118" spans="34:122" ht="13.5" customHeight="1" x14ac:dyDescent="0.15"/>
    <row r="119" spans="34:122" ht="13.5" customHeight="1" x14ac:dyDescent="0.15"/>
    <row r="120" spans="34:122" ht="13.5" customHeight="1" x14ac:dyDescent="0.15">
      <c r="AH120" s="305"/>
    </row>
    <row r="121" spans="34:122" ht="13.5" customHeight="1" x14ac:dyDescent="0.15">
      <c r="AH121" s="305"/>
    </row>
    <row r="122" spans="34:122" ht="13.5" customHeight="1" x14ac:dyDescent="0.15"/>
    <row r="123" spans="34:122" ht="13.5" customHeight="1" x14ac:dyDescent="0.15"/>
    <row r="124" spans="34:122" ht="13.5" customHeight="1" x14ac:dyDescent="0.15"/>
    <row r="125" spans="34:122" ht="13.5" customHeight="1" x14ac:dyDescent="0.15">
      <c r="DR125" s="305" t="s">
        <v>540</v>
      </c>
    </row>
  </sheetData>
  <sheetProtection algorithmName="SHA-512" hashValue="x7Vge3NrLLjT0bGl1uFx03Aa0lF28vqEIuglsILcVf7LknX6ZY/Eo0VutVshnLl88wncoiaBg4XAuJB10Upzvw==" saltValue="6+hUic9ruRJyNMUSrshl7A==" spinCount="100000" sheet="1" objects="1" scenarios="1"/>
  <dataConsolidate/>
  <phoneticPr fontId="4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78" customWidth="1"/>
    <col min="2" max="8" width="13.375" style="278" customWidth="1"/>
    <col min="9" max="16384" width="11.125" style="278"/>
  </cols>
  <sheetData>
    <row r="1" spans="1:8" x14ac:dyDescent="0.15">
      <c r="A1" s="95"/>
      <c r="B1" s="101"/>
      <c r="C1" s="105"/>
      <c r="D1" s="111"/>
      <c r="E1" s="121"/>
      <c r="F1" s="121"/>
      <c r="G1" s="121"/>
      <c r="H1" s="155"/>
    </row>
    <row r="2" spans="1:8" x14ac:dyDescent="0.15">
      <c r="A2" s="96"/>
      <c r="B2" s="102"/>
      <c r="C2" s="285"/>
      <c r="D2" s="112" t="s">
        <v>80</v>
      </c>
      <c r="E2" s="122"/>
      <c r="F2" s="293" t="s">
        <v>518</v>
      </c>
      <c r="G2" s="146"/>
      <c r="H2" s="156"/>
    </row>
    <row r="3" spans="1:8" x14ac:dyDescent="0.15">
      <c r="A3" s="112" t="s">
        <v>478</v>
      </c>
      <c r="B3" s="104"/>
      <c r="C3" s="286"/>
      <c r="D3" s="289">
        <v>417738</v>
      </c>
      <c r="E3" s="291"/>
      <c r="F3" s="294">
        <v>301035</v>
      </c>
      <c r="G3" s="296"/>
      <c r="H3" s="299"/>
    </row>
    <row r="4" spans="1:8" x14ac:dyDescent="0.15">
      <c r="A4" s="97"/>
      <c r="B4" s="103"/>
      <c r="C4" s="287"/>
      <c r="D4" s="290">
        <v>51109</v>
      </c>
      <c r="E4" s="292"/>
      <c r="F4" s="295">
        <v>154376</v>
      </c>
      <c r="G4" s="297"/>
      <c r="H4" s="300"/>
    </row>
    <row r="5" spans="1:8" x14ac:dyDescent="0.15">
      <c r="A5" s="112" t="s">
        <v>320</v>
      </c>
      <c r="B5" s="104"/>
      <c r="C5" s="286"/>
      <c r="D5" s="289">
        <v>91618</v>
      </c>
      <c r="E5" s="291"/>
      <c r="F5" s="294">
        <v>277467</v>
      </c>
      <c r="G5" s="296"/>
      <c r="H5" s="299"/>
    </row>
    <row r="6" spans="1:8" x14ac:dyDescent="0.15">
      <c r="A6" s="97"/>
      <c r="B6" s="103"/>
      <c r="C6" s="287"/>
      <c r="D6" s="290">
        <v>63223</v>
      </c>
      <c r="E6" s="292"/>
      <c r="F6" s="295">
        <v>128378</v>
      </c>
      <c r="G6" s="297"/>
      <c r="H6" s="300"/>
    </row>
    <row r="7" spans="1:8" x14ac:dyDescent="0.15">
      <c r="A7" s="112" t="s">
        <v>133</v>
      </c>
      <c r="B7" s="104"/>
      <c r="C7" s="286"/>
      <c r="D7" s="289">
        <v>123323</v>
      </c>
      <c r="E7" s="291"/>
      <c r="F7" s="294">
        <v>282256</v>
      </c>
      <c r="G7" s="296"/>
      <c r="H7" s="299"/>
    </row>
    <row r="8" spans="1:8" x14ac:dyDescent="0.15">
      <c r="A8" s="97"/>
      <c r="B8" s="103"/>
      <c r="C8" s="287"/>
      <c r="D8" s="290">
        <v>79259</v>
      </c>
      <c r="E8" s="292"/>
      <c r="F8" s="295">
        <v>145453</v>
      </c>
      <c r="G8" s="297"/>
      <c r="H8" s="300"/>
    </row>
    <row r="9" spans="1:8" x14ac:dyDescent="0.15">
      <c r="A9" s="112" t="s">
        <v>515</v>
      </c>
      <c r="B9" s="104"/>
      <c r="C9" s="286"/>
      <c r="D9" s="289">
        <v>175087</v>
      </c>
      <c r="E9" s="291"/>
      <c r="F9" s="294">
        <v>295341</v>
      </c>
      <c r="G9" s="296"/>
      <c r="H9" s="299"/>
    </row>
    <row r="10" spans="1:8" x14ac:dyDescent="0.15">
      <c r="A10" s="97"/>
      <c r="B10" s="103"/>
      <c r="C10" s="287"/>
      <c r="D10" s="290">
        <v>143959</v>
      </c>
      <c r="E10" s="292"/>
      <c r="F10" s="295">
        <v>137402</v>
      </c>
      <c r="G10" s="297"/>
      <c r="H10" s="300"/>
    </row>
    <row r="11" spans="1:8" x14ac:dyDescent="0.15">
      <c r="A11" s="112" t="s">
        <v>516</v>
      </c>
      <c r="B11" s="104"/>
      <c r="C11" s="286"/>
      <c r="D11" s="289">
        <v>458902</v>
      </c>
      <c r="E11" s="291"/>
      <c r="F11" s="294">
        <v>292845</v>
      </c>
      <c r="G11" s="296"/>
      <c r="H11" s="299"/>
    </row>
    <row r="12" spans="1:8" x14ac:dyDescent="0.15">
      <c r="A12" s="97"/>
      <c r="B12" s="103"/>
      <c r="C12" s="288"/>
      <c r="D12" s="290">
        <v>391177</v>
      </c>
      <c r="E12" s="292"/>
      <c r="F12" s="295">
        <v>143187</v>
      </c>
      <c r="G12" s="297"/>
      <c r="H12" s="300"/>
    </row>
    <row r="13" spans="1:8" x14ac:dyDescent="0.15">
      <c r="A13" s="112"/>
      <c r="B13" s="104"/>
      <c r="C13" s="286"/>
      <c r="D13" s="289">
        <v>253334</v>
      </c>
      <c r="E13" s="291"/>
      <c r="F13" s="294">
        <v>289789</v>
      </c>
      <c r="G13" s="298"/>
      <c r="H13" s="299"/>
    </row>
    <row r="14" spans="1:8" x14ac:dyDescent="0.15">
      <c r="A14" s="97"/>
      <c r="B14" s="103"/>
      <c r="C14" s="287"/>
      <c r="D14" s="290">
        <v>145745</v>
      </c>
      <c r="E14" s="292"/>
      <c r="F14" s="295">
        <v>141759</v>
      </c>
      <c r="G14" s="297"/>
      <c r="H14" s="300"/>
    </row>
    <row r="17" spans="1:11" x14ac:dyDescent="0.15">
      <c r="A17" s="278" t="s">
        <v>20</v>
      </c>
    </row>
    <row r="18" spans="1:11" x14ac:dyDescent="0.15">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15">
      <c r="A19" s="279" t="s">
        <v>87</v>
      </c>
      <c r="B19" s="279">
        <f>ROUND(VALUE(SUBSTITUTE(実質収支比率等に係る経年分析!F$48,"▲","-")),2)</f>
        <v>3.26</v>
      </c>
      <c r="C19" s="279">
        <f>ROUND(VALUE(SUBSTITUTE(実質収支比率等に係る経年分析!G$48,"▲","-")),2)</f>
        <v>3.47</v>
      </c>
      <c r="D19" s="279">
        <f>ROUND(VALUE(SUBSTITUTE(実質収支比率等に係る経年分析!H$48,"▲","-")),2)</f>
        <v>3.69</v>
      </c>
      <c r="E19" s="279">
        <f>ROUND(VALUE(SUBSTITUTE(実質収支比率等に係る経年分析!I$48,"▲","-")),2)</f>
        <v>4.5999999999999996</v>
      </c>
      <c r="F19" s="279">
        <f>ROUND(VALUE(SUBSTITUTE(実質収支比率等に係る経年分析!J$48,"▲","-")),2)</f>
        <v>3.71</v>
      </c>
    </row>
    <row r="20" spans="1:11" x14ac:dyDescent="0.15">
      <c r="A20" s="279" t="s">
        <v>31</v>
      </c>
      <c r="B20" s="279">
        <f>ROUND(VALUE(SUBSTITUTE(実質収支比率等に係る経年分析!F$47,"▲","-")),2)</f>
        <v>29.9</v>
      </c>
      <c r="C20" s="279">
        <f>ROUND(VALUE(SUBSTITUTE(実質収支比率等に係る経年分析!G$47,"▲","-")),2)</f>
        <v>27.63</v>
      </c>
      <c r="D20" s="279">
        <f>ROUND(VALUE(SUBSTITUTE(実質収支比率等に係る経年分析!H$47,"▲","-")),2)</f>
        <v>28.67</v>
      </c>
      <c r="E20" s="279">
        <f>ROUND(VALUE(SUBSTITUTE(実質収支比率等に係る経年分析!I$47,"▲","-")),2)</f>
        <v>28.34</v>
      </c>
      <c r="F20" s="279">
        <f>ROUND(VALUE(SUBSTITUTE(実質収支比率等に係る経年分析!J$47,"▲","-")),2)</f>
        <v>27.74</v>
      </c>
    </row>
    <row r="21" spans="1:11" x14ac:dyDescent="0.15">
      <c r="A21" s="279" t="s">
        <v>115</v>
      </c>
      <c r="B21" s="279">
        <f>IF(ISNUMBER(VALUE(SUBSTITUTE(実質収支比率等に係る経年分析!F$49,"▲","-"))),ROUND(VALUE(SUBSTITUTE(実質収支比率等に係る経年分析!F$49,"▲","-")),2),NA())</f>
        <v>0.77</v>
      </c>
      <c r="C21" s="279">
        <f>IF(ISNUMBER(VALUE(SUBSTITUTE(実質収支比率等に係る経年分析!G$49,"▲","-"))),ROUND(VALUE(SUBSTITUTE(実質収支比率等に係る経年分析!G$49,"▲","-")),2),NA())</f>
        <v>0.47</v>
      </c>
      <c r="D21" s="279">
        <f>IF(ISNUMBER(VALUE(SUBSTITUTE(実質収支比率等に係る経年分析!H$49,"▲","-"))),ROUND(VALUE(SUBSTITUTE(実質収支比率等に係る経年分析!H$49,"▲","-")),2),NA())</f>
        <v>0.09</v>
      </c>
      <c r="E21" s="279">
        <f>IF(ISNUMBER(VALUE(SUBSTITUTE(実質収支比率等に係る経年分析!I$49,"▲","-"))),ROUND(VALUE(SUBSTITUTE(実質収支比率等に係る経年分析!I$49,"▲","-")),2),NA())</f>
        <v>0.96</v>
      </c>
      <c r="F21" s="279">
        <f>IF(ISNUMBER(VALUE(SUBSTITUTE(実質収支比率等に係る経年分析!J$49,"▲","-"))),ROUND(VALUE(SUBSTITUTE(実質収支比率等に係る経年分析!J$49,"▲","-")),2),NA())</f>
        <v>-0.78</v>
      </c>
    </row>
    <row r="24" spans="1:11" x14ac:dyDescent="0.15">
      <c r="A24" s="278" t="s">
        <v>100</v>
      </c>
    </row>
    <row r="25" spans="1:11" x14ac:dyDescent="0.15">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15">
      <c r="A26" s="280"/>
      <c r="B26" s="280" t="s">
        <v>116</v>
      </c>
      <c r="C26" s="280" t="s">
        <v>66</v>
      </c>
      <c r="D26" s="280" t="s">
        <v>116</v>
      </c>
      <c r="E26" s="280" t="s">
        <v>66</v>
      </c>
      <c r="F26" s="280" t="s">
        <v>116</v>
      </c>
      <c r="G26" s="280" t="s">
        <v>66</v>
      </c>
      <c r="H26" s="280" t="s">
        <v>116</v>
      </c>
      <c r="I26" s="280" t="s">
        <v>66</v>
      </c>
      <c r="J26" s="280" t="s">
        <v>116</v>
      </c>
      <c r="K26" s="280" t="s">
        <v>66</v>
      </c>
    </row>
    <row r="27" spans="1:11" x14ac:dyDescent="0.15">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0.01</v>
      </c>
      <c r="J27" s="280" t="e">
        <f>IF(ROUND(VALUE(SUBSTITUTE(連結実質赤字比率に係る赤字・黒字の構成分析!J$43,"▲","-")),2)&lt;0,ABS(ROUND(VALUE(SUBSTITUTE(連結実質赤字比率に係る赤字・黒字の構成分析!J$43,"▲","-")),2)),NA())</f>
        <v>#VALUE!</v>
      </c>
      <c r="K27" s="280" t="e">
        <f>IF(ROUND(VALUE(SUBSTITUTE(連結実質赤字比率に係る赤字・黒字の構成分析!J$43,"▲","-")),2)&gt;=0,ABS(ROUND(VALUE(SUBSTITUTE(連結実質赤字比率に係る赤字・黒字の構成分析!J$43,"▲","-")),2)),NA())</f>
        <v>#VALUE!</v>
      </c>
    </row>
    <row r="28" spans="1:11" x14ac:dyDescent="0.15">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15">
      <c r="A29" s="280" t="e">
        <f>IF(連結実質赤字比率に係る赤字・黒字の構成分析!C$41="",NA(),連結実質赤字比率に係る赤字・黒字の構成分析!C$41)</f>
        <v>#N/A</v>
      </c>
      <c r="B29" s="280" t="e">
        <f>IF(ROUND(VALUE(SUBSTITUTE(連結実質赤字比率に係る赤字・黒字の構成分析!F$41,"▲","-")),2)&lt;0,ABS(ROUND(VALUE(SUBSTITUTE(連結実質赤字比率に係る赤字・黒字の構成分析!F$41,"▲","-")),2)),NA())</f>
        <v>#VALUE!</v>
      </c>
      <c r="C29" s="280" t="e">
        <f>IF(ROUND(VALUE(SUBSTITUTE(連結実質赤字比率に係る赤字・黒字の構成分析!F$41,"▲","-")),2)&gt;=0,ABS(ROUND(VALUE(SUBSTITUTE(連結実質赤字比率に係る赤字・黒字の構成分析!F$41,"▲","-")),2)),NA())</f>
        <v>#VALUE!</v>
      </c>
      <c r="D29" s="280" t="e">
        <f>IF(ROUND(VALUE(SUBSTITUTE(連結実質赤字比率に係る赤字・黒字の構成分析!G$41,"▲","-")),2)&lt;0,ABS(ROUND(VALUE(SUBSTITUTE(連結実質赤字比率に係る赤字・黒字の構成分析!G$41,"▲","-")),2)),NA())</f>
        <v>#VALUE!</v>
      </c>
      <c r="E29" s="280" t="e">
        <f>IF(ROUND(VALUE(SUBSTITUTE(連結実質赤字比率に係る赤字・黒字の構成分析!G$41,"▲","-")),2)&gt;=0,ABS(ROUND(VALUE(SUBSTITUTE(連結実質赤字比率に係る赤字・黒字の構成分析!G$41,"▲","-")),2)),NA())</f>
        <v>#VALUE!</v>
      </c>
      <c r="F29" s="280" t="e">
        <f>IF(ROUND(VALUE(SUBSTITUTE(連結実質赤字比率に係る赤字・黒字の構成分析!H$41,"▲","-")),2)&lt;0,ABS(ROUND(VALUE(SUBSTITUTE(連結実質赤字比率に係る赤字・黒字の構成分析!H$41,"▲","-")),2)),NA())</f>
        <v>#VALUE!</v>
      </c>
      <c r="G29" s="280" t="e">
        <f>IF(ROUND(VALUE(SUBSTITUTE(連結実質赤字比率に係る赤字・黒字の構成分析!H$41,"▲","-")),2)&gt;=0,ABS(ROUND(VALUE(SUBSTITUTE(連結実質赤字比率に係る赤字・黒字の構成分析!H$41,"▲","-")),2)),NA())</f>
        <v>#VALUE!</v>
      </c>
      <c r="H29" s="280" t="e">
        <f>IF(ROUND(VALUE(SUBSTITUTE(連結実質赤字比率に係る赤字・黒字の構成分析!I$41,"▲","-")),2)&lt;0,ABS(ROUND(VALUE(SUBSTITUTE(連結実質赤字比率に係る赤字・黒字の構成分析!I$41,"▲","-")),2)),NA())</f>
        <v>#VALUE!</v>
      </c>
      <c r="I29" s="280" t="e">
        <f>IF(ROUND(VALUE(SUBSTITUTE(連結実質赤字比率に係る赤字・黒字の構成分析!I$41,"▲","-")),2)&gt;=0,ABS(ROUND(VALUE(SUBSTITUTE(連結実質赤字比率に係る赤字・黒字の構成分析!I$41,"▲","-")),2)),NA())</f>
        <v>#VALUE!</v>
      </c>
      <c r="J29" s="280" t="e">
        <f>IF(ROUND(VALUE(SUBSTITUTE(連結実質赤字比率に係る赤字・黒字の構成分析!J$41,"▲","-")),2)&lt;0,ABS(ROUND(VALUE(SUBSTITUTE(連結実質赤字比率に係る赤字・黒字の構成分析!J$41,"▲","-")),2)),NA())</f>
        <v>#VALUE!</v>
      </c>
      <c r="K29" s="280" t="e">
        <f>IF(ROUND(VALUE(SUBSTITUTE(連結実質赤字比率に係る赤字・黒字の構成分析!J$41,"▲","-")),2)&gt;=0,ABS(ROUND(VALUE(SUBSTITUTE(連結実質赤字比率に係る赤字・黒字の構成分析!J$41,"▲","-")),2)),NA())</f>
        <v>#VALUE!</v>
      </c>
    </row>
    <row r="30" spans="1:11" x14ac:dyDescent="0.15">
      <c r="A30" s="280" t="e">
        <f>IF(連結実質赤字比率に係る赤字・黒字の構成分析!C$40="",NA(),連結実質赤字比率に係る赤字・黒字の構成分析!C$40)</f>
        <v>#N/A</v>
      </c>
      <c r="B30" s="280" t="e">
        <f>IF(ROUND(VALUE(SUBSTITUTE(連結実質赤字比率に係る赤字・黒字の構成分析!F$40,"▲","-")),2)&lt;0,ABS(ROUND(VALUE(SUBSTITUTE(連結実質赤字比率に係る赤字・黒字の構成分析!F$40,"▲","-")),2)),NA())</f>
        <v>#VALUE!</v>
      </c>
      <c r="C30" s="280" t="e">
        <f>IF(ROUND(VALUE(SUBSTITUTE(連結実質赤字比率に係る赤字・黒字の構成分析!F$40,"▲","-")),2)&gt;=0,ABS(ROUND(VALUE(SUBSTITUTE(連結実質赤字比率に係る赤字・黒字の構成分析!F$40,"▲","-")),2)),NA())</f>
        <v>#VALUE!</v>
      </c>
      <c r="D30" s="280" t="e">
        <f>IF(ROUND(VALUE(SUBSTITUTE(連結実質赤字比率に係る赤字・黒字の構成分析!G$40,"▲","-")),2)&lt;0,ABS(ROUND(VALUE(SUBSTITUTE(連結実質赤字比率に係る赤字・黒字の構成分析!G$40,"▲","-")),2)),NA())</f>
        <v>#VALUE!</v>
      </c>
      <c r="E30" s="280" t="e">
        <f>IF(ROUND(VALUE(SUBSTITUTE(連結実質赤字比率に係る赤字・黒字の構成分析!G$40,"▲","-")),2)&gt;=0,ABS(ROUND(VALUE(SUBSTITUTE(連結実質赤字比率に係る赤字・黒字の構成分析!G$40,"▲","-")),2)),NA())</f>
        <v>#VALUE!</v>
      </c>
      <c r="F30" s="280" t="e">
        <f>IF(ROUND(VALUE(SUBSTITUTE(連結実質赤字比率に係る赤字・黒字の構成分析!H$40,"▲","-")),2)&lt;0,ABS(ROUND(VALUE(SUBSTITUTE(連結実質赤字比率に係る赤字・黒字の構成分析!H$40,"▲","-")),2)),NA())</f>
        <v>#VALUE!</v>
      </c>
      <c r="G30" s="280" t="e">
        <f>IF(ROUND(VALUE(SUBSTITUTE(連結実質赤字比率に係る赤字・黒字の構成分析!H$40,"▲","-")),2)&gt;=0,ABS(ROUND(VALUE(SUBSTITUTE(連結実質赤字比率に係る赤字・黒字の構成分析!H$40,"▲","-")),2)),NA())</f>
        <v>#VALUE!</v>
      </c>
      <c r="H30" s="280" t="e">
        <f>IF(ROUND(VALUE(SUBSTITUTE(連結実質赤字比率に係る赤字・黒字の構成分析!I$40,"▲","-")),2)&lt;0,ABS(ROUND(VALUE(SUBSTITUTE(連結実質赤字比率に係る赤字・黒字の構成分析!I$40,"▲","-")),2)),NA())</f>
        <v>#VALUE!</v>
      </c>
      <c r="I30" s="280" t="e">
        <f>IF(ROUND(VALUE(SUBSTITUTE(連結実質赤字比率に係る赤字・黒字の構成分析!I$40,"▲","-")),2)&gt;=0,ABS(ROUND(VALUE(SUBSTITUTE(連結実質赤字比率に係る赤字・黒字の構成分析!I$40,"▲","-")),2)),NA())</f>
        <v>#VALUE!</v>
      </c>
      <c r="J30" s="280" t="e">
        <f>IF(ROUND(VALUE(SUBSTITUTE(連結実質赤字比率に係る赤字・黒字の構成分析!J$40,"▲","-")),2)&lt;0,ABS(ROUND(VALUE(SUBSTITUTE(連結実質赤字比率に係る赤字・黒字の構成分析!J$40,"▲","-")),2)),NA())</f>
        <v>#VALUE!</v>
      </c>
      <c r="K30" s="280" t="e">
        <f>IF(ROUND(VALUE(SUBSTITUTE(連結実質赤字比率に係る赤字・黒字の構成分析!J$40,"▲","-")),2)&gt;=0,ABS(ROUND(VALUE(SUBSTITUTE(連結実質赤字比率に係る赤字・黒字の構成分析!J$40,"▲","-")),2)),NA())</f>
        <v>#VALUE!</v>
      </c>
    </row>
    <row r="31" spans="1:11" x14ac:dyDescent="0.15">
      <c r="A31" s="280" t="str">
        <f>IF(連結実質赤字比率に係る赤字・黒字の構成分析!C$39="",NA(),連結実質赤字比率に係る赤字・黒字の構成分析!C$39)</f>
        <v>後期高齢者医療特別会計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v>
      </c>
    </row>
    <row r="32" spans="1:11" x14ac:dyDescent="0.15">
      <c r="A32" s="280" t="str">
        <f>IF(連結実質赤字比率に係る赤字・黒字の構成分析!C$38="",NA(),連結実質赤字比率に係る赤字・黒字の構成分析!C$38)</f>
        <v>農業集落排水事業会計</v>
      </c>
      <c r="B32" s="280" t="e">
        <f>IF(ROUND(VALUE(SUBSTITUTE(連結実質赤字比率に係る赤字・黒字の構成分析!F$38,"▲","-")),2)&lt;0,ABS(ROUND(VALUE(SUBSTITUTE(連結実質赤字比率に係る赤字・黒字の構成分析!F$38,"▲","-")),2)),NA())</f>
        <v>#VALUE!</v>
      </c>
      <c r="C32" s="280" t="e">
        <f>IF(ROUND(VALUE(SUBSTITUTE(連結実質赤字比率に係る赤字・黒字の構成分析!F$38,"▲","-")),2)&gt;=0,ABS(ROUND(VALUE(SUBSTITUTE(連結実質赤字比率に係る赤字・黒字の構成分析!F$38,"▲","-")),2)),NA())</f>
        <v>#VALUE!</v>
      </c>
      <c r="D32" s="280" t="e">
        <f>IF(ROUND(VALUE(SUBSTITUTE(連結実質赤字比率に係る赤字・黒字の構成分析!G$38,"▲","-")),2)&lt;0,ABS(ROUND(VALUE(SUBSTITUTE(連結実質赤字比率に係る赤字・黒字の構成分析!G$38,"▲","-")),2)),NA())</f>
        <v>#VALUE!</v>
      </c>
      <c r="E32" s="280" t="e">
        <f>IF(ROUND(VALUE(SUBSTITUTE(連結実質赤字比率に係る赤字・黒字の構成分析!G$38,"▲","-")),2)&gt;=0,ABS(ROUND(VALUE(SUBSTITUTE(連結実質赤字比率に係る赤字・黒字の構成分析!G$38,"▲","-")),2)),NA())</f>
        <v>#VALUE!</v>
      </c>
      <c r="F32" s="280" t="e">
        <f>IF(ROUND(VALUE(SUBSTITUTE(連結実質赤字比率に係る赤字・黒字の構成分析!H$38,"▲","-")),2)&lt;0,ABS(ROUND(VALUE(SUBSTITUTE(連結実質赤字比率に係る赤字・黒字の構成分析!H$38,"▲","-")),2)),NA())</f>
        <v>#VALUE!</v>
      </c>
      <c r="G32" s="280" t="e">
        <f>IF(ROUND(VALUE(SUBSTITUTE(連結実質赤字比率に係る赤字・黒字の構成分析!H$38,"▲","-")),2)&gt;=0,ABS(ROUND(VALUE(SUBSTITUTE(連結実質赤字比率に係る赤字・黒字の構成分析!H$38,"▲","-")),2)),NA())</f>
        <v>#VALUE!</v>
      </c>
      <c r="H32" s="280" t="e">
        <f>IF(ROUND(VALUE(SUBSTITUTE(連結実質赤字比率に係る赤字・黒字の構成分析!I$38,"▲","-")),2)&lt;0,ABS(ROUND(VALUE(SUBSTITUTE(連結実質赤字比率に係る赤字・黒字の構成分析!I$38,"▲","-")),2)),NA())</f>
        <v>#VALUE!</v>
      </c>
      <c r="I32" s="280" t="e">
        <f>IF(ROUND(VALUE(SUBSTITUTE(連結実質赤字比率に係る赤字・黒字の構成分析!I$38,"▲","-")),2)&gt;=0,ABS(ROUND(VALUE(SUBSTITUTE(連結実質赤字比率に係る赤字・黒字の構成分析!I$38,"▲","-")),2)),NA())</f>
        <v>#VALUE!</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0.02</v>
      </c>
    </row>
    <row r="33" spans="1:16" x14ac:dyDescent="0.15">
      <c r="A33" s="280" t="str">
        <f>IF(連結実質赤字比率に係る赤字・黒字の構成分析!C$37="",NA(),連結実質赤字比率に係る赤字・黒字の構成分析!C$37)</f>
        <v>国民健康保険事業特別会計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0.43</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0.28000000000000003</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0.06</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7.0000000000000007E-2</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0.11</v>
      </c>
    </row>
    <row r="34" spans="1:16" x14ac:dyDescent="0.15">
      <c r="A34" s="280" t="str">
        <f>IF(連結実質赤字比率に係る赤字・黒字の構成分析!C$36="",NA(),連結実質赤字比率に係る赤字・黒字の構成分析!C$36)</f>
        <v>介護保険事業特別会計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0.6</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1.07</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2.42</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0.61</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0.7</v>
      </c>
    </row>
    <row r="35" spans="1:16" x14ac:dyDescent="0.15">
      <c r="A35" s="280" t="str">
        <f>IF(連結実質赤字比率に係る赤字・黒字の構成分析!C$35="",NA(),連結実質赤字比率に係る赤字・黒字の構成分析!C$35)</f>
        <v>一般会計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3.25</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3.47</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3.69</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4.5999999999999996</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3.71</v>
      </c>
    </row>
    <row r="36" spans="1:16" x14ac:dyDescent="0.15">
      <c r="A36" s="280" t="str">
        <f>IF(連結実質赤字比率に係る赤字・黒字の構成分析!C$34="",NA(),連結実質赤字比率に係る赤字・黒字の構成分析!C$34)</f>
        <v>国民健康保険月形町立病院事業会計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4.62</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5.01</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7.53</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6.86</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6.9</v>
      </c>
    </row>
    <row r="39" spans="1:16" x14ac:dyDescent="0.15">
      <c r="A39" s="278" t="s">
        <v>10</v>
      </c>
    </row>
    <row r="40" spans="1:16" x14ac:dyDescent="0.15">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15">
      <c r="A41" s="281"/>
      <c r="B41" s="281" t="s">
        <v>117</v>
      </c>
      <c r="C41" s="281"/>
      <c r="D41" s="281" t="s">
        <v>119</v>
      </c>
      <c r="E41" s="281" t="s">
        <v>117</v>
      </c>
      <c r="F41" s="281"/>
      <c r="G41" s="281" t="s">
        <v>119</v>
      </c>
      <c r="H41" s="281" t="s">
        <v>117</v>
      </c>
      <c r="I41" s="281"/>
      <c r="J41" s="281" t="s">
        <v>119</v>
      </c>
      <c r="K41" s="281" t="s">
        <v>117</v>
      </c>
      <c r="L41" s="281"/>
      <c r="M41" s="281" t="s">
        <v>119</v>
      </c>
      <c r="N41" s="281" t="s">
        <v>117</v>
      </c>
      <c r="O41" s="281"/>
      <c r="P41" s="281" t="s">
        <v>119</v>
      </c>
    </row>
    <row r="42" spans="1:16" x14ac:dyDescent="0.15">
      <c r="A42" s="281" t="s">
        <v>121</v>
      </c>
      <c r="B42" s="281"/>
      <c r="C42" s="281"/>
      <c r="D42" s="281">
        <f>'実質公債費比率（分子）の構造'!K$52</f>
        <v>437</v>
      </c>
      <c r="E42" s="281"/>
      <c r="F42" s="281"/>
      <c r="G42" s="281">
        <f>'実質公債費比率（分子）の構造'!L$52</f>
        <v>390</v>
      </c>
      <c r="H42" s="281"/>
      <c r="I42" s="281"/>
      <c r="J42" s="281">
        <f>'実質公債費比率（分子）の構造'!M$52</f>
        <v>370</v>
      </c>
      <c r="K42" s="281"/>
      <c r="L42" s="281"/>
      <c r="M42" s="281">
        <f>'実質公債費比率（分子）の構造'!N$52</f>
        <v>378</v>
      </c>
      <c r="N42" s="281"/>
      <c r="O42" s="281"/>
      <c r="P42" s="281">
        <f>'実質公債費比率（分子）の構造'!O$52</f>
        <v>417</v>
      </c>
    </row>
    <row r="43" spans="1:16" x14ac:dyDescent="0.15">
      <c r="A43" s="281" t="s">
        <v>42</v>
      </c>
      <c r="B43" s="281">
        <f>'実質公債費比率（分子）の構造'!K$51</f>
        <v>0</v>
      </c>
      <c r="C43" s="281"/>
      <c r="D43" s="281"/>
      <c r="E43" s="281" t="str">
        <f>'実質公債費比率（分子）の構造'!L$51</f>
        <v>-</v>
      </c>
      <c r="F43" s="281"/>
      <c r="G43" s="281"/>
      <c r="H43" s="281" t="str">
        <f>'実質公債費比率（分子）の構造'!M$51</f>
        <v>-</v>
      </c>
      <c r="I43" s="281"/>
      <c r="J43" s="281"/>
      <c r="K43" s="281" t="str">
        <f>'実質公債費比率（分子）の構造'!N$51</f>
        <v>-</v>
      </c>
      <c r="L43" s="281"/>
      <c r="M43" s="281"/>
      <c r="N43" s="281">
        <f>'実質公債費比率（分子）の構造'!O$51</f>
        <v>0</v>
      </c>
      <c r="O43" s="281"/>
      <c r="P43" s="281"/>
    </row>
    <row r="44" spans="1:16" x14ac:dyDescent="0.15">
      <c r="A44" s="281" t="s">
        <v>38</v>
      </c>
      <c r="B44" s="281">
        <f>'実質公債費比率（分子）の構造'!K$50</f>
        <v>2</v>
      </c>
      <c r="C44" s="281"/>
      <c r="D44" s="281"/>
      <c r="E44" s="281">
        <f>'実質公債費比率（分子）の構造'!L$50</f>
        <v>2</v>
      </c>
      <c r="F44" s="281"/>
      <c r="G44" s="281"/>
      <c r="H44" s="281">
        <f>'実質公債費比率（分子）の構造'!M$50</f>
        <v>2</v>
      </c>
      <c r="I44" s="281"/>
      <c r="J44" s="281"/>
      <c r="K44" s="281">
        <f>'実質公債費比率（分子）の構造'!N$50</f>
        <v>1</v>
      </c>
      <c r="L44" s="281"/>
      <c r="M44" s="281"/>
      <c r="N44" s="281">
        <f>'実質公債費比率（分子）の構造'!O$50</f>
        <v>0</v>
      </c>
      <c r="O44" s="281"/>
      <c r="P44" s="281"/>
    </row>
    <row r="45" spans="1:16" x14ac:dyDescent="0.15">
      <c r="A45" s="281" t="s">
        <v>0</v>
      </c>
      <c r="B45" s="281" t="str">
        <f>'実質公債費比率（分子）の構造'!K$49</f>
        <v>-</v>
      </c>
      <c r="C45" s="281"/>
      <c r="D45" s="281"/>
      <c r="E45" s="281" t="str">
        <f>'実質公債費比率（分子）の構造'!L$49</f>
        <v>-</v>
      </c>
      <c r="F45" s="281"/>
      <c r="G45" s="281"/>
      <c r="H45" s="281" t="str">
        <f>'実質公債費比率（分子）の構造'!M$49</f>
        <v>-</v>
      </c>
      <c r="I45" s="281"/>
      <c r="J45" s="281"/>
      <c r="K45" s="281" t="str">
        <f>'実質公債費比率（分子）の構造'!N$49</f>
        <v>-</v>
      </c>
      <c r="L45" s="281"/>
      <c r="M45" s="281"/>
      <c r="N45" s="281" t="str">
        <f>'実質公債費比率（分子）の構造'!O$49</f>
        <v>-</v>
      </c>
      <c r="O45" s="281"/>
      <c r="P45" s="281"/>
    </row>
    <row r="46" spans="1:16" x14ac:dyDescent="0.15">
      <c r="A46" s="281" t="s">
        <v>36</v>
      </c>
      <c r="B46" s="281">
        <f>'実質公債費比率（分子）の構造'!K$48</f>
        <v>80</v>
      </c>
      <c r="C46" s="281"/>
      <c r="D46" s="281"/>
      <c r="E46" s="281">
        <f>'実質公債費比率（分子）の構造'!L$48</f>
        <v>77</v>
      </c>
      <c r="F46" s="281"/>
      <c r="G46" s="281"/>
      <c r="H46" s="281">
        <f>'実質公債費比率（分子）の構造'!M$48</f>
        <v>73</v>
      </c>
      <c r="I46" s="281"/>
      <c r="J46" s="281"/>
      <c r="K46" s="281">
        <f>'実質公債費比率（分子）の構造'!N$48</f>
        <v>72</v>
      </c>
      <c r="L46" s="281"/>
      <c r="M46" s="281"/>
      <c r="N46" s="281">
        <f>'実質公債費比率（分子）の構造'!O$48</f>
        <v>47</v>
      </c>
      <c r="O46" s="281"/>
      <c r="P46" s="281"/>
    </row>
    <row r="47" spans="1:16" x14ac:dyDescent="0.15">
      <c r="A47" s="281" t="s">
        <v>30</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15">
      <c r="A48" s="281" t="s">
        <v>25</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15">
      <c r="A49" s="281" t="s">
        <v>21</v>
      </c>
      <c r="B49" s="281">
        <f>'実質公債費比率（分子）の構造'!K$45</f>
        <v>426</v>
      </c>
      <c r="C49" s="281"/>
      <c r="D49" s="281"/>
      <c r="E49" s="281">
        <f>'実質公債費比率（分子）の構造'!L$45</f>
        <v>415</v>
      </c>
      <c r="F49" s="281"/>
      <c r="G49" s="281"/>
      <c r="H49" s="281">
        <f>'実質公債費比率（分子）の構造'!M$45</f>
        <v>390</v>
      </c>
      <c r="I49" s="281"/>
      <c r="J49" s="281"/>
      <c r="K49" s="281">
        <f>'実質公債費比率（分子）の構造'!N$45</f>
        <v>411</v>
      </c>
      <c r="L49" s="281"/>
      <c r="M49" s="281"/>
      <c r="N49" s="281">
        <f>'実質公債費比率（分子）の構造'!O$45</f>
        <v>464</v>
      </c>
      <c r="O49" s="281"/>
      <c r="P49" s="281"/>
    </row>
    <row r="50" spans="1:16" x14ac:dyDescent="0.15">
      <c r="A50" s="281" t="s">
        <v>50</v>
      </c>
      <c r="B50" s="281" t="e">
        <f>NA()</f>
        <v>#N/A</v>
      </c>
      <c r="C50" s="281">
        <f>IF(ISNUMBER('実質公債費比率（分子）の構造'!K$53),'実質公債費比率（分子）の構造'!K$53,NA())</f>
        <v>71</v>
      </c>
      <c r="D50" s="281" t="e">
        <f>NA()</f>
        <v>#N/A</v>
      </c>
      <c r="E50" s="281" t="e">
        <f>NA()</f>
        <v>#N/A</v>
      </c>
      <c r="F50" s="281">
        <f>IF(ISNUMBER('実質公債費比率（分子）の構造'!L$53),'実質公債費比率（分子）の構造'!L$53,NA())</f>
        <v>104</v>
      </c>
      <c r="G50" s="281" t="e">
        <f>NA()</f>
        <v>#N/A</v>
      </c>
      <c r="H50" s="281" t="e">
        <f>NA()</f>
        <v>#N/A</v>
      </c>
      <c r="I50" s="281">
        <f>IF(ISNUMBER('実質公債費比率（分子）の構造'!M$53),'実質公債費比率（分子）の構造'!M$53,NA())</f>
        <v>95</v>
      </c>
      <c r="J50" s="281" t="e">
        <f>NA()</f>
        <v>#N/A</v>
      </c>
      <c r="K50" s="281" t="e">
        <f>NA()</f>
        <v>#N/A</v>
      </c>
      <c r="L50" s="281">
        <f>IF(ISNUMBER('実質公債費比率（分子）の構造'!N$53),'実質公債費比率（分子）の構造'!N$53,NA())</f>
        <v>106</v>
      </c>
      <c r="M50" s="281" t="e">
        <f>NA()</f>
        <v>#N/A</v>
      </c>
      <c r="N50" s="281" t="e">
        <f>NA()</f>
        <v>#N/A</v>
      </c>
      <c r="O50" s="281">
        <f>IF(ISNUMBER('実質公債費比率（分子）の構造'!O$53),'実質公債費比率（分子）の構造'!O$53,NA())</f>
        <v>94</v>
      </c>
      <c r="P50" s="281" t="e">
        <f>NA()</f>
        <v>#N/A</v>
      </c>
    </row>
    <row r="53" spans="1:16" x14ac:dyDescent="0.15">
      <c r="A53" s="278" t="s">
        <v>56</v>
      </c>
    </row>
    <row r="54" spans="1:16" x14ac:dyDescent="0.15">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15">
      <c r="A55" s="280"/>
      <c r="B55" s="280" t="s">
        <v>108</v>
      </c>
      <c r="C55" s="280"/>
      <c r="D55" s="280" t="s">
        <v>122</v>
      </c>
      <c r="E55" s="280" t="s">
        <v>108</v>
      </c>
      <c r="F55" s="280"/>
      <c r="G55" s="280" t="s">
        <v>122</v>
      </c>
      <c r="H55" s="280" t="s">
        <v>108</v>
      </c>
      <c r="I55" s="280"/>
      <c r="J55" s="280" t="s">
        <v>122</v>
      </c>
      <c r="K55" s="280" t="s">
        <v>108</v>
      </c>
      <c r="L55" s="280"/>
      <c r="M55" s="280" t="s">
        <v>122</v>
      </c>
      <c r="N55" s="280" t="s">
        <v>108</v>
      </c>
      <c r="O55" s="280"/>
      <c r="P55" s="280" t="s">
        <v>122</v>
      </c>
    </row>
    <row r="56" spans="1:16" x14ac:dyDescent="0.15">
      <c r="A56" s="280" t="s">
        <v>40</v>
      </c>
      <c r="B56" s="280"/>
      <c r="C56" s="280"/>
      <c r="D56" s="280">
        <f>'将来負担比率（分子）の構造'!I$52</f>
        <v>3369</v>
      </c>
      <c r="E56" s="280"/>
      <c r="F56" s="280"/>
      <c r="G56" s="280">
        <f>'将来負担比率（分子）の構造'!J$52</f>
        <v>3209</v>
      </c>
      <c r="H56" s="280"/>
      <c r="I56" s="280"/>
      <c r="J56" s="280">
        <f>'将来負担比率（分子）の構造'!K$52</f>
        <v>3116</v>
      </c>
      <c r="K56" s="280"/>
      <c r="L56" s="280"/>
      <c r="M56" s="280">
        <f>'将来負担比率（分子）の構造'!L$52</f>
        <v>3150</v>
      </c>
      <c r="N56" s="280"/>
      <c r="O56" s="280"/>
      <c r="P56" s="280">
        <f>'将来負担比率（分子）の構造'!M$52</f>
        <v>3607</v>
      </c>
    </row>
    <row r="57" spans="1:16" x14ac:dyDescent="0.15">
      <c r="A57" s="280" t="s">
        <v>96</v>
      </c>
      <c r="B57" s="280"/>
      <c r="C57" s="280"/>
      <c r="D57" s="280">
        <f>'将来負担比率（分子）の構造'!I$51</f>
        <v>215</v>
      </c>
      <c r="E57" s="280"/>
      <c r="F57" s="280"/>
      <c r="G57" s="280">
        <f>'将来負担比率（分子）の構造'!J$51</f>
        <v>167</v>
      </c>
      <c r="H57" s="280"/>
      <c r="I57" s="280"/>
      <c r="J57" s="280">
        <f>'将来負担比率（分子）の構造'!K$51</f>
        <v>124</v>
      </c>
      <c r="K57" s="280"/>
      <c r="L57" s="280"/>
      <c r="M57" s="280">
        <f>'将来負担比率（分子）の構造'!L$51</f>
        <v>84</v>
      </c>
      <c r="N57" s="280"/>
      <c r="O57" s="280"/>
      <c r="P57" s="280">
        <f>'将来負担比率（分子）の構造'!M$51</f>
        <v>57</v>
      </c>
    </row>
    <row r="58" spans="1:16" x14ac:dyDescent="0.15">
      <c r="A58" s="280" t="s">
        <v>93</v>
      </c>
      <c r="B58" s="280"/>
      <c r="C58" s="280"/>
      <c r="D58" s="280">
        <f>'将来負担比率（分子）の構造'!I$50</f>
        <v>3479</v>
      </c>
      <c r="E58" s="280"/>
      <c r="F58" s="280"/>
      <c r="G58" s="280">
        <f>'将来負担比率（分子）の構造'!J$50</f>
        <v>3808</v>
      </c>
      <c r="H58" s="280"/>
      <c r="I58" s="280"/>
      <c r="J58" s="280">
        <f>'将来負担比率（分子）の構造'!K$50</f>
        <v>3831</v>
      </c>
      <c r="K58" s="280"/>
      <c r="L58" s="280"/>
      <c r="M58" s="280">
        <f>'将来負担比率（分子）の構造'!L$50</f>
        <v>4057</v>
      </c>
      <c r="N58" s="280"/>
      <c r="O58" s="280"/>
      <c r="P58" s="280">
        <f>'将来負担比率（分子）の構造'!M$50</f>
        <v>4766</v>
      </c>
    </row>
    <row r="59" spans="1:16" x14ac:dyDescent="0.15">
      <c r="A59" s="280" t="s">
        <v>88</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15">
      <c r="A60" s="280" t="s">
        <v>82</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15">
      <c r="A61" s="280" t="s">
        <v>75</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15">
      <c r="A62" s="280" t="s">
        <v>76</v>
      </c>
      <c r="B62" s="280">
        <f>'将来負担比率（分子）の構造'!I$45</f>
        <v>685</v>
      </c>
      <c r="C62" s="280"/>
      <c r="D62" s="280"/>
      <c r="E62" s="280">
        <f>'将来負担比率（分子）の構造'!J$45</f>
        <v>685</v>
      </c>
      <c r="F62" s="280"/>
      <c r="G62" s="280"/>
      <c r="H62" s="280">
        <f>'将来負担比率（分子）の構造'!K$45</f>
        <v>710</v>
      </c>
      <c r="I62" s="280"/>
      <c r="J62" s="280"/>
      <c r="K62" s="280">
        <f>'将来負担比率（分子）の構造'!L$45</f>
        <v>704</v>
      </c>
      <c r="L62" s="280"/>
      <c r="M62" s="280"/>
      <c r="N62" s="280">
        <f>'将来負担比率（分子）の構造'!M$45</f>
        <v>749</v>
      </c>
      <c r="O62" s="280"/>
      <c r="P62" s="280"/>
    </row>
    <row r="63" spans="1:16" x14ac:dyDescent="0.15">
      <c r="A63" s="280" t="s">
        <v>74</v>
      </c>
      <c r="B63" s="280" t="str">
        <f>'将来負担比率（分子）の構造'!I$44</f>
        <v>-</v>
      </c>
      <c r="C63" s="280"/>
      <c r="D63" s="280"/>
      <c r="E63" s="280" t="str">
        <f>'将来負担比率（分子）の構造'!J$44</f>
        <v>-</v>
      </c>
      <c r="F63" s="280"/>
      <c r="G63" s="280"/>
      <c r="H63" s="280" t="str">
        <f>'将来負担比率（分子）の構造'!K$44</f>
        <v>-</v>
      </c>
      <c r="I63" s="280"/>
      <c r="J63" s="280"/>
      <c r="K63" s="280" t="str">
        <f>'将来負担比率（分子）の構造'!L$44</f>
        <v>-</v>
      </c>
      <c r="L63" s="280"/>
      <c r="M63" s="280"/>
      <c r="N63" s="280" t="str">
        <f>'将来負担比率（分子）の構造'!M$44</f>
        <v>-</v>
      </c>
      <c r="O63" s="280"/>
      <c r="P63" s="280"/>
    </row>
    <row r="64" spans="1:16" x14ac:dyDescent="0.15">
      <c r="A64" s="280" t="s">
        <v>72</v>
      </c>
      <c r="B64" s="280">
        <f>'将来負担比率（分子）の構造'!I$43</f>
        <v>421</v>
      </c>
      <c r="C64" s="280"/>
      <c r="D64" s="280"/>
      <c r="E64" s="280">
        <f>'将来負担比率（分子）の構造'!J$43</f>
        <v>356</v>
      </c>
      <c r="F64" s="280"/>
      <c r="G64" s="280"/>
      <c r="H64" s="280">
        <f>'将来負担比率（分子）の構造'!K$43</f>
        <v>309</v>
      </c>
      <c r="I64" s="280"/>
      <c r="J64" s="280"/>
      <c r="K64" s="280">
        <f>'将来負担比率（分子）の構造'!L$43</f>
        <v>295</v>
      </c>
      <c r="L64" s="280"/>
      <c r="M64" s="280"/>
      <c r="N64" s="280">
        <f>'将来負担比率（分子）の構造'!M$43</f>
        <v>317</v>
      </c>
      <c r="O64" s="280"/>
      <c r="P64" s="280"/>
    </row>
    <row r="65" spans="1:16" x14ac:dyDescent="0.15">
      <c r="A65" s="280" t="s">
        <v>71</v>
      </c>
      <c r="B65" s="280" t="str">
        <f>'将来負担比率（分子）の構造'!I$42</f>
        <v>-</v>
      </c>
      <c r="C65" s="280"/>
      <c r="D65" s="280"/>
      <c r="E65" s="280" t="str">
        <f>'将来負担比率（分子）の構造'!J$42</f>
        <v>-</v>
      </c>
      <c r="F65" s="280"/>
      <c r="G65" s="280"/>
      <c r="H65" s="280" t="str">
        <f>'将来負担比率（分子）の構造'!K$42</f>
        <v>-</v>
      </c>
      <c r="I65" s="280"/>
      <c r="J65" s="280"/>
      <c r="K65" s="280" t="str">
        <f>'将来負担比率（分子）の構造'!L$42</f>
        <v>-</v>
      </c>
      <c r="L65" s="280"/>
      <c r="M65" s="280"/>
      <c r="N65" s="280" t="str">
        <f>'将来負担比率（分子）の構造'!M$42</f>
        <v>-</v>
      </c>
      <c r="O65" s="280"/>
      <c r="P65" s="280"/>
    </row>
    <row r="66" spans="1:16" x14ac:dyDescent="0.15">
      <c r="A66" s="280" t="s">
        <v>52</v>
      </c>
      <c r="B66" s="280">
        <f>'将来負担比率（分子）の構造'!I$41</f>
        <v>3948</v>
      </c>
      <c r="C66" s="280"/>
      <c r="D66" s="280"/>
      <c r="E66" s="280">
        <f>'将来負担比率（分子）の構造'!J$41</f>
        <v>3764</v>
      </c>
      <c r="F66" s="280"/>
      <c r="G66" s="280"/>
      <c r="H66" s="280">
        <f>'将来負担比率（分子）の構造'!K$41</f>
        <v>3631</v>
      </c>
      <c r="I66" s="280"/>
      <c r="J66" s="280"/>
      <c r="K66" s="280">
        <f>'将来負担比率（分子）の構造'!L$41</f>
        <v>3706</v>
      </c>
      <c r="L66" s="280"/>
      <c r="M66" s="280"/>
      <c r="N66" s="280">
        <f>'将来負担比率（分子）の構造'!M$41</f>
        <v>4364</v>
      </c>
      <c r="O66" s="280"/>
      <c r="P66" s="280"/>
    </row>
    <row r="67" spans="1:16" x14ac:dyDescent="0.15">
      <c r="A67" s="280" t="s">
        <v>98</v>
      </c>
      <c r="B67" s="280" t="e">
        <f>NA()</f>
        <v>#N/A</v>
      </c>
      <c r="C67" s="280">
        <f>IF(ISNUMBER('将来負担比率（分子）の構造'!I$53),IF('将来負担比率（分子）の構造'!I$53&lt;0,0,'将来負担比率（分子）の構造'!I$53),NA())</f>
        <v>0</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15">
      <c r="A70" s="283" t="s">
        <v>123</v>
      </c>
      <c r="B70" s="283"/>
      <c r="C70" s="283"/>
      <c r="D70" s="283"/>
      <c r="E70" s="283"/>
      <c r="F70" s="283"/>
    </row>
    <row r="71" spans="1:16" x14ac:dyDescent="0.15">
      <c r="A71" s="282"/>
      <c r="B71" s="282" t="str">
        <f>基金残高に係る経年分析!F54</f>
        <v>R04</v>
      </c>
      <c r="C71" s="282" t="str">
        <f>基金残高に係る経年分析!G54</f>
        <v>R05</v>
      </c>
      <c r="D71" s="282" t="str">
        <f>基金残高に係る経年分析!H54</f>
        <v>R06</v>
      </c>
    </row>
    <row r="72" spans="1:16" x14ac:dyDescent="0.15">
      <c r="A72" s="282" t="s">
        <v>124</v>
      </c>
      <c r="B72" s="284">
        <f>基金残高に係る経年分析!F55</f>
        <v>729</v>
      </c>
      <c r="C72" s="284">
        <f>基金残高に係る経年分析!G55</f>
        <v>730</v>
      </c>
      <c r="D72" s="284">
        <f>基金残高に係る経年分析!H55</f>
        <v>730</v>
      </c>
    </row>
    <row r="73" spans="1:16" x14ac:dyDescent="0.15">
      <c r="A73" s="282" t="s">
        <v>125</v>
      </c>
      <c r="B73" s="284">
        <f>基金残高に係る経年分析!F56</f>
        <v>555</v>
      </c>
      <c r="C73" s="284">
        <f>基金残高に係る経年分析!G56</f>
        <v>565</v>
      </c>
      <c r="D73" s="284">
        <f>基金残高に係る経年分析!H56</f>
        <v>722</v>
      </c>
    </row>
    <row r="74" spans="1:16" x14ac:dyDescent="0.15">
      <c r="A74" s="282" t="s">
        <v>127</v>
      </c>
      <c r="B74" s="284">
        <f>基金残高に係る経年分析!F57</f>
        <v>2378</v>
      </c>
      <c r="C74" s="284">
        <f>基金残高に係る経年分析!G57</f>
        <v>2572</v>
      </c>
      <c r="D74" s="284">
        <f>基金残高に係る経年分析!H57</f>
        <v>3125</v>
      </c>
    </row>
  </sheetData>
  <sheetProtection algorithmName="SHA-512" hashValue="YXY8iZQDEeWBxlVrHeqVd9RC3UzcrZ0lgTFyG/8868pMUZ/ThhOsGdKNis304OnPMP+0Q9wxQBCXKnHI6dbGRA==" saltValue="OCJhnaujNZ7rhkWXZiRsY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zaisei</cp:lastModifiedBy>
  <cp:lastPrinted>2026-09-14T02:50:58Z</cp:lastPrinted>
  <dcterms:created xsi:type="dcterms:W3CDTF">2026-02-23T04:04:26Z</dcterms:created>
  <dcterms:modified xsi:type="dcterms:W3CDTF">2026-10-08T01:02:13Z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2026-03-12T00:19:51Z</vt:filetime>
  </property>
</Properties>
</file>