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yosv01\共有\総務財政係\◇◇令和7年度◇◇\04_決算状況に関すること\01_財政状況等に関する調査\01_令和5年度財政状況資料集\01_1回目提出\02_回答\"/>
    </mc:Choice>
  </mc:AlternateContent>
  <xr:revisionPtr revIDLastSave="0" documentId="13_ncr:1_{F3A6CF3D-62C2-416F-A0E1-E06AA2CC6CB2}" xr6:coauthVersionLast="47" xr6:coauthVersionMax="47" xr10:uidLastSave="{00000000-0000-0000-0000-000000000000}"/>
  <bookViews>
    <workbookView xWindow="20370" yWindow="-120"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<sst xmlns="http://schemas.openxmlformats.org/spreadsheetml/2006/main" count="1113" uniqueCount="555">
  <si>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</si>
  <si>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</si>
  <si>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</si>
  <si>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</si>
  <si>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</si>
  <si>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</si>
  <si>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</si>
  <si>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</si>
  <si>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</si>
  <si>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</si>
  <si>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</si>
  <si>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</si>
  <si>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</si>
  <si>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</si>
  <si>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</si>
  <si>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</si>
  <si>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</si>
  <si>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</si>
  <si>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</si>
  <si>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</si>
  <si>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</si>
  <si>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</si>
  <si>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</si>
  <si>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</si>
  <si>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</si>
  <si>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</si>
  <si>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</si>
  <si>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</si>
  <si>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</si>
  <si>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</si>
  <si>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</si>
  <si>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</si>
  <si>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</si>
  <si>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</si>
  <si>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</si>
  <si>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</si>
  <si>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</si>
  <si>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</si>
  <si>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</si>
  <si>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</si>
  <si>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</si>
  <si>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</si>
  <si>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</si>
  <si>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</si>
  <si>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</si>
  <si>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</si>
  <si>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</si>
  <si>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</si>
  <si>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</si>
  <si>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</si>
  <si>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</si>
  <si>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</si>
  <si>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</si>
  <si>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</si>
  <si>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</si>
  <si>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</si>
  <si>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</si>
  <si>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</si>
  <si>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</si>
  <si>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</si>
  <si>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</si>
  <si>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</si>
  <si>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</si>
  <si>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</si>
  <si>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</si>
  <si>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</si>
  <si>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</si>
  <si>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</si>
  <si>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</si>
  <si>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</si>
  <si>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</si>
  <si>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</si>
  <si>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</si>
  <si>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</si>
  <si>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</si>
  <si>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</si>
  <si>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</si>
  <si>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</si>
  <si>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</si>
  <si>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</si>
  <si>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</si>
  <si>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</si>
  <si>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</si>
  <si>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</si>
  <si>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</si>
  <si>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</si>
  <si>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</si>
  <si>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</si>
  <si>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</si>
  <si>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</si>
  <si>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</si>
  <si>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</si>
  <si>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</si>
  <si>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</si>
  <si>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</si>
  <si>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</si>
  <si>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</si>
  <si>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</si>
  <si>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</si>
  <si>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</si>
  <si>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</si>
  <si>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</si>
  <si>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</si>
  <si>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</si>
  <si>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</si>
  <si>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</si>
  <si>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</si>
  <si>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</si>
  <si>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</si>
  <si>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</si>
  <si>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</si>
  <si>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</si>
  <si>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</si>
  <si>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</si>
  <si>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</si>
  <si>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</si>
  <si>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</si>
  <si>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</si>
  <si>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</si>
  <si>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</si>
  <si>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</si>
  <si>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</si>
  <si>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</si>
  <si>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</si>
  <si>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</si>
  <si>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</si>
  <si>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</si>
  <si>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</si>
  <si>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</si>
  <si>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</si>
  <si>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</si>
  <si>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</si>
  <si>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</si>
  <si>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</si>
  <si>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</si>
  <si>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</si>
  <si>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</si>
  <si>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</si>
  <si>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</si>
  <si>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</si>
  <si>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</si>
  <si>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</si>
  <si>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</si>
  <si>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</si>
  <si>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</si>
  <si>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</si>
  <si>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</si>
  <si>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</si>
  <si>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</si>
  <si>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</si>
  <si>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</si>
  <si>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</si>
  <si>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</si>
  <si>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</si>
  <si>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</si>
  <si>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</si>
  <si>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</si>
  <si>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</si>
  <si>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</si>
  <si>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</si>
  <si>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</si>
  <si>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</si>
  <si>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</si>
  <si>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</si>
  <si>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</si>
  <si>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</si>
  <si>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</si>
  <si>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</si>
  <si>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</si>
  <si>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</si>
  <si>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</si>
  <si>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</si>
  <si>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</si>
  <si>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</si>
  <si>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</si>
  <si>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</si>
  <si>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</si>
  <si>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</si>
  <si>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</si>
  <si>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</si>
  <si>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</si>
  <si>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</si>
  <si>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</si>
  <si>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</si>
  <si>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</si>
  <si>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</si>
  <si>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</si>
  <si>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</si>
  <si>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</si>
  <si>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</si>
  <si>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</si>
  <si>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</si>
  <si>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</si>
  <si>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</si>
  <si>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</si>
  <si>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</si>
  <si>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</si>
  <si>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</si>
  <si>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</si>
  <si>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</si>
  <si>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</si>
  <si>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</si>
  <si>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</si>
  <si>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北海道月形町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</si>
  <si>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</si>
  <si>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</si>
  <si>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</si>
  <si>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</si>
  <si>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</si>
  <si>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</si>
  <si>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</si>
  <si>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</si>
  <si>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</si>
  <si>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</si>
  <si>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</si>
  <si>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</si>
  <si>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</si>
  <si>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</si>
  <si>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</si>
  <si>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</si>
  <si>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</si>
  <si>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</si>
  <si>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</si>
  <si>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</si>
  <si>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</si>
  <si>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</si>
  <si>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</si>
  <si>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</si>
  <si>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</si>
  <si>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</si>
  <si>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</si>
  <si>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</si>
  <si>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</si>
  <si>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</si>
  <si>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</si>
  <si>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</si>
  <si>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</si>
  <si>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</si>
  <si>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</si>
  <si>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</si>
  <si>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</si>
  <si>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</si>
  <si>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</si>
  <si>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</si>
  <si>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</si>
  <si>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</si>
  <si>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</si>
  <si>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</si>
  <si>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</si>
  <si>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</si>
  <si>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</si>
  <si>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</si>
  <si>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</si>
  <si>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</si>
  <si>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</si>
  <si>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</si>
  <si>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</si>
  <si>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</si>
  <si>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</si>
  <si>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</si>
  <si>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</si>
  <si>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</si>
  <si>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</si>
  <si>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</si>
  <si>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</si>
  <si>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</si>
  <si>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</si>
  <si>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</si>
  <si>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</si>
  <si>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</si>
  <si>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</si>
  <si>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</si>
  <si>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</si>
  <si>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</si>
  <si>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</si>
  <si>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</si>
  <si>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</si>
  <si>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</si>
  <si>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</si>
  <si>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</si>
  <si>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</si>
  <si>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</si>
  <si>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</si>
  <si>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</si>
  <si>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</si>
  <si>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</si>
  <si>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</si>
  <si>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</si>
  <si>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</si>
  <si>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</si>
  <si>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</si>
  <si>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</si>
  <si>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</si>
  <si>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</si>
  <si>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</si>
  <si>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</si>
  <si>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</si>
  <si>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</si>
  <si>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</si>
  <si>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</si>
  <si>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</si>
  <si>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</si>
  <si>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</si>
  <si>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</si>
  <si>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</si>
  <si>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</si>
  <si>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</si>
  <si>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</si>
  <si>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</si>
  <si>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</si>
  <si>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</si>
  <si>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</si>
  <si>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</si>
  <si>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</si>
  <si>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</si>
  <si>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</si>
  <si>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</si>
  <si>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</si>
  <si>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</si>
  <si>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</si>
  <si>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</si>
  <si>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</si>
  <si>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</si>
  <si>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</si>
  <si>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</si>
  <si>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</si>
  <si>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</si>
  <si>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</si>
  <si>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</si>
  <si>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</si>
  <si>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</si>
  <si>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</si>
  <si>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</si>
  <si>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</si>
  <si>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</si>
  <si>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</si>
  <si>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</si>
  <si>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</si>
  <si>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</si>
  <si>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</si>
  <si>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</si>
  <si>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</si>
  <si>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</si>
  <si>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</si>
  <si>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</si>
  <si>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</si>
  <si>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</si>
  <si>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</si>
  <si>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</si>
  <si>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</si>
  <si>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</si>
  <si>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</si>
  <si>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</si>
  <si>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</si>
  <si>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北海道月形町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</si>
  <si>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</si>
  <si>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</si>
  <si>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</si>
  <si>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</si>
  <si>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</si>
  <si>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</si>
  <si>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</si>
  <si>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</si>
  <si>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</si>
  <si>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</si>
  <si>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</si>
  <si>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</si>
  <si>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</si>
  <si>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</si>
  <si>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</si>
  <si>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</si>
  <si>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</si>
  <si>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</si>
  <si>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</si>
  <si>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</si>
  <si>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</si>
  <si>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</si>
  <si>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</si>
  <si>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</si>
  <si>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</si>
  <si>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</si>
  <si>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</si>
  <si>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</si>
  <si>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</si>
  <si>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</si>
  <si>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</si>
  <si>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</si>
  <si>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</si>
  <si>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</si>
  <si>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</si>
  <si>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</si>
  <si>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</si>
  <si>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</si>
  <si>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</si>
  <si>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</si>
  <si>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</si>
  <si>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</si>
  <si>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</si>
  <si>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</si>
  <si>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</si>
  <si>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</si>
  <si>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</si>
  <si>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</si>
  <si>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</si>
  <si>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</si>
  <si>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</si>
  <si>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</si>
  <si>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</si>
  <si>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</si>
  <si>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</si>
  <si>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</si>
  <si>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</si>
  <si>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</si>
  <si>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</si>
  <si>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</si>
  <si>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</si>
  <si>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</si>
  <si>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</si>
  <si>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</si>
  <si>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</si>
  <si>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</si>
  <si>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</si>
  <si>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</si>
  <si>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</si>
  <si>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</si>
  <si>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</si>
  <si>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</si>
  <si>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</si>
  <si>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</si>
  <si>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</si>
  <si>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</si>
  <si>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</si>
  <si>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</si>
  <si>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</si>
  <si>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</si>
  <si>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</si>
  <si>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</si>
  <si>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</si>
  <si>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</si>
  <si>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</si>
  <si>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</si>
  <si>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</si>
  <si>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</si>
  <si>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</si>
  <si>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</si>
  <si>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</si>
  <si>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</si>
  <si>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</si>
  <si>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</si>
  <si>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</si>
  <si>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</si>
  <si>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</si>
  <si>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</si>
  <si>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</si>
  <si>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</si>
  <si>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</si>
  <si>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</si>
  <si>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</si>
  <si>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</si>
  <si>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</si>
  <si>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</si>
  <si>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</si>
  <si>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</si>
  <si>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</si>
  <si>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</si>
  <si>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</si>
  <si>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</si>
  <si>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</si>
  <si>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</si>
  <si>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</si>
  <si>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</si>
  <si>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</si>
  <si>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</si>
  <si>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</si>
  <si>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</si>
  <si>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</si>
  <si>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</si>
  <si>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</si>
  <si>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</si>
  <si>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</si>
  <si>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</si>
  <si>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</si>
  <si>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</si>
  <si>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</si>
  <si>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</si>
  <si>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</si>
  <si>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</si>
  <si>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</si>
  <si>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</si>
  <si>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</si>
  <si>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</si>
  <si>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</si>
  <si>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</si>
  <si>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</si>
  <si>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</si>
  <si>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</si>
  <si>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</si>
  <si>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</si>
  <si>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</si>
  <si>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</si>
  <si>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</si>
  <si>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</si>
  <si>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</si>
  <si>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</si>
  <si>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</si>
  <si>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</si>
  <si>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</si>
  <si>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</si>
  <si>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</si>
  <si>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</si>
  <si>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</si>
  <si>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</si>
  <si>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</si>
  <si>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</si>
  <si>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</si>
  <si>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</si>
  <si>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</si>
  <si>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</si>
  <si>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</si>
  <si>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</si>
  <si>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</si>
  <si>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</si>
  <si>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</si>
  <si>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</si>
  <si>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</si>
  <si>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</si>
  <si>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</si>
  <si>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</si>
  <si>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</si>
  <si>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</si>
  <si>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</si>
  <si>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国民健康保険月形町立病院事業会計</t>
  </si>
  <si>
    <t>一般会計</t>
  </si>
  <si>
    <t>介護保険事業特別会計</t>
  </si>
  <si>
    <t>国民健康保険事業特別会計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</si>
  <si>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</si>
  <si>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</si>
  <si>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</si>
  <si>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</si>
  <si>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</si>
  <si>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</si>
  <si>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</si>
  <si>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</si>
  <si>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</si>
  <si>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</si>
  <si>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月新水道企業団</t>
    <rPh sb="0" eb="2">
      <t>ツキシン</t>
    </rPh>
    <rPh sb="2" eb="4">
      <t>スイドウ</t>
    </rPh>
    <rPh sb="4" eb="7">
      <t>キギョウダン</t>
    </rPh>
    <phoneticPr fontId="2"/>
  </si>
  <si>
    <t>岩見沢地区消防事務組合</t>
    <rPh sb="0" eb="5">
      <t>イワミザワチク</t>
    </rPh>
    <rPh sb="5" eb="7">
      <t>ショウボウ</t>
    </rPh>
    <rPh sb="7" eb="9">
      <t>ジム</t>
    </rPh>
    <rPh sb="9" eb="11">
      <t>クミアイ</t>
    </rPh>
    <phoneticPr fontId="2"/>
  </si>
  <si>
    <t>南空知ふるさと市町村圏組合</t>
    <rPh sb="0" eb="3">
      <t>ミナミソラチ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</si>
  <si>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</si>
  <si>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㈱月形町振興公社</t>
    <rPh sb="1" eb="6">
      <t>ツキガタマチシンコウ</t>
    </rPh>
    <rPh sb="6" eb="8">
      <t>コウシャ</t>
    </rPh>
    <phoneticPr fontId="2"/>
  </si>
  <si>
    <t>公有財産整備基金</t>
    <phoneticPr fontId="5"/>
  </si>
  <si>
    <t>札沼線代替輸送事業等基金</t>
    <phoneticPr fontId="2"/>
  </si>
  <si>
    <t>ふるさと納税基金</t>
    <phoneticPr fontId="2"/>
  </si>
  <si>
    <t>地域福祉基金</t>
    <rPh sb="0" eb="6">
      <t>チイキフクシキキン</t>
    </rPh>
    <phoneticPr fontId="2"/>
  </si>
  <si>
    <t>ふるさと活性化基金</t>
    <rPh sb="4" eb="9">
      <t>カッセイカキキン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</si>
</sst>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F87-467C-A433-2A5CB73BA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83538</c:v>
                </c:pt>
                <c:pt idx="1">
                  <c:v>417738</c:v>
                </c:pt>
                <c:pt idx="2">
                  <c:v>91618</c:v>
                </c:pt>
                <c:pt idx="3">
                  <c:v>123323</c:v>
                </c:pt>
                <c:pt idx="4">
                  <c:v>175087</c:v>
                </c:pt>
              </c:numCache>
            </c:numRef>
          </c:val>
          <c:smooth val="0"/>
          <c:extLst>
            <c:ext xmlns:c16="http://schemas.microsoft.com/office/drawing/2014/chart" uri="{C3380CC4-5D6E-409C-BE32-E72D297353CC}">
              <c16:uniqueId val="{00000001-AF87-467C-A433-2A5CB73BA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2.56</c:v>
                </c:pt>
                <c:pt idx="1">
                  <c:v>3.26</c:v>
                </c:pt>
                <c:pt idx="2">
                  <c:v>3.47</c:v>
                </c:pt>
                <c:pt idx="3">
                  <c:v>3.69</c:v>
                </c:pt>
                <c:pt idx="4">
                  <c:v>4.5999999999999996</c:v>
                </c:pt>
              </c:numCache>
            </c:numRef>
          </c:val>
          <c:extLst>
            <c:ext xmlns:c16="http://schemas.microsoft.com/office/drawing/2014/chart" uri="{C3380CC4-5D6E-409C-BE32-E72D297353CC}">
              <c16:uniqueId val="{00000000-3D0C-4BA1-AB0B-654FF0D371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30.78</c:v>
                </c:pt>
                <c:pt idx="1">
                  <c:v>29.9</c:v>
                </c:pt>
                <c:pt idx="2">
                  <c:v>27.63</c:v>
                </c:pt>
                <c:pt idx="3">
                  <c:v>28.67</c:v>
                </c:pt>
                <c:pt idx="4">
                  <c:v>28.34</c:v>
                </c:pt>
              </c:numCache>
            </c:numRef>
          </c:val>
          <c:extLst>
            <c:ext xmlns:c16="http://schemas.microsoft.com/office/drawing/2014/chart" uri="{C3380CC4-5D6E-409C-BE32-E72D297353CC}">
              <c16:uniqueId val="{00000001-3D0C-4BA1-AB0B-654FF0D371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0.77</c:v>
                </c:pt>
                <c:pt idx="2">
                  <c:v>0.47</c:v>
                </c:pt>
                <c:pt idx="3">
                  <c:v>0.09</c:v>
                </c:pt>
                <c:pt idx="4">
                  <c:v>0.96</c:v>
                </c:pt>
              </c:numCache>
            </c:numRef>
          </c:val>
          <c:smooth val="0"/>
          <c:extLst>
            <c:ext xmlns:c16="http://schemas.microsoft.com/office/drawing/2014/chart" uri="{C3380CC4-5D6E-409C-BE32-E72D297353CC}">
              <c16:uniqueId val="{00000002-3D0C-4BA1-AB0B-654FF0D371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A-4ABF-84C2-94110CEB3A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A-4ABF-84C2-94110CEB3A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A-4ABF-84C2-94110CEB3A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CA-4ABF-84C2-94110CEB3A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CA-4ABF-84C2-94110CEB3A9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0CA-4ABF-84C2-94110CEB3A9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0.43</c:v>
                </c:pt>
                <c:pt idx="4">
                  <c:v>#N/A</c:v>
                </c:pt>
                <c:pt idx="5">
                  <c:v>0.28000000000000003</c:v>
                </c:pt>
                <c:pt idx="6">
                  <c:v>#N/A</c:v>
                </c:pt>
                <c:pt idx="7">
                  <c:v>0.06</c:v>
                </c:pt>
                <c:pt idx="8">
                  <c:v>#N/A</c:v>
                </c:pt>
                <c:pt idx="9">
                  <c:v>7.0000000000000007E-2</c:v>
                </c:pt>
              </c:numCache>
            </c:numRef>
          </c:val>
          <c:extLst>
            <c:ext xmlns:c16="http://schemas.microsoft.com/office/drawing/2014/chart" uri="{C3380CC4-5D6E-409C-BE32-E72D297353CC}">
              <c16:uniqueId val="{00000006-70CA-4ABF-84C2-94110CEB3A9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0.6</c:v>
                </c:pt>
                <c:pt idx="4">
                  <c:v>#N/A</c:v>
                </c:pt>
                <c:pt idx="5">
                  <c:v>1.07</c:v>
                </c:pt>
                <c:pt idx="6">
                  <c:v>#N/A</c:v>
                </c:pt>
                <c:pt idx="7">
                  <c:v>2.42</c:v>
                </c:pt>
                <c:pt idx="8">
                  <c:v>#N/A</c:v>
                </c:pt>
                <c:pt idx="9">
                  <c:v>0.61</c:v>
                </c:pt>
              </c:numCache>
            </c:numRef>
          </c:val>
          <c:extLst>
            <c:ext xmlns:c16="http://schemas.microsoft.com/office/drawing/2014/chart" uri="{C3380CC4-5D6E-409C-BE32-E72D297353CC}">
              <c16:uniqueId val="{00000007-70CA-4ABF-84C2-94110CEB3A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2.56</c:v>
                </c:pt>
                <c:pt idx="2">
                  <c:v>#N/A</c:v>
                </c:pt>
                <c:pt idx="3">
                  <c:v>3.25</c:v>
                </c:pt>
                <c:pt idx="4">
                  <c:v>#N/A</c:v>
                </c:pt>
                <c:pt idx="5">
                  <c:v>3.47</c:v>
                </c:pt>
                <c:pt idx="6">
                  <c:v>#N/A</c:v>
                </c:pt>
                <c:pt idx="7">
                  <c:v>3.69</c:v>
                </c:pt>
                <c:pt idx="8">
                  <c:v>#N/A</c:v>
                </c:pt>
                <c:pt idx="9">
                  <c:v>4.5999999999999996</c:v>
                </c:pt>
              </c:numCache>
            </c:numRef>
          </c:val>
          <c:extLst>
            <c:ext xmlns:c16="http://schemas.microsoft.com/office/drawing/2014/chart" uri="{C3380CC4-5D6E-409C-BE32-E72D297353CC}">
              <c16:uniqueId val="{00000008-70CA-4ABF-84C2-94110CEB3A97}"/>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4.47</c:v>
                </c:pt>
                <c:pt idx="2">
                  <c:v>#N/A</c:v>
                </c:pt>
                <c:pt idx="3">
                  <c:v>4.62</c:v>
                </c:pt>
                <c:pt idx="4">
                  <c:v>#N/A</c:v>
                </c:pt>
                <c:pt idx="5">
                  <c:v>5.01</c:v>
                </c:pt>
                <c:pt idx="6">
                  <c:v>#N/A</c:v>
                </c:pt>
                <c:pt idx="7">
                  <c:v>7.53</c:v>
                </c:pt>
                <c:pt idx="8">
                  <c:v>#N/A</c:v>
                </c:pt>
                <c:pt idx="9">
                  <c:v>6.86</c:v>
                </c:pt>
              </c:numCache>
            </c:numRef>
          </c:val>
          <c:extLst>
            <c:ext xmlns:c16="http://schemas.microsoft.com/office/drawing/2014/chart" uri="{C3380CC4-5D6E-409C-BE32-E72D297353CC}">
              <c16:uniqueId val="{00000009-70CA-4ABF-84C2-94110CEB3A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481</c:v>
                </c:pt>
                <c:pt idx="5">
                  <c:v>437</c:v>
                </c:pt>
                <c:pt idx="8">
                  <c:v>390</c:v>
                </c:pt>
                <c:pt idx="11">
                  <c:v>370</c:v>
                </c:pt>
                <c:pt idx="14">
                  <c:v>378</c:v>
                </c:pt>
              </c:numCache>
            </c:numRef>
          </c:val>
          <c:extLst>
            <c:ext xmlns:c16="http://schemas.microsoft.com/office/drawing/2014/chart" uri="{C3380CC4-5D6E-409C-BE32-E72D297353CC}">
              <c16:uniqueId val="{00000000-D6B1-4467-B89F-6D007AA36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B1-4467-B89F-6D007AA36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2</c:v>
                </c:pt>
                <c:pt idx="6">
                  <c:v>2</c:v>
                </c:pt>
                <c:pt idx="9">
                  <c:v>2</c:v>
                </c:pt>
                <c:pt idx="12">
                  <c:v>1</c:v>
                </c:pt>
              </c:numCache>
            </c:numRef>
          </c:val>
          <c:extLst>
            <c:ext xmlns:c16="http://schemas.microsoft.com/office/drawing/2014/chart" uri="{C3380CC4-5D6E-409C-BE32-E72D297353CC}">
              <c16:uniqueId val="{00000002-D6B1-4467-B89F-6D007AA36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1-4467-B89F-6D007AA36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c:v>
                </c:pt>
                <c:pt idx="3">
                  <c:v>80</c:v>
                </c:pt>
                <c:pt idx="6">
                  <c:v>77</c:v>
                </c:pt>
                <c:pt idx="9">
                  <c:v>73</c:v>
                </c:pt>
                <c:pt idx="12">
                  <c:v>72</c:v>
                </c:pt>
              </c:numCache>
            </c:numRef>
          </c:val>
          <c:extLst>
            <c:ext xmlns:c16="http://schemas.microsoft.com/office/drawing/2014/chart" uri="{C3380CC4-5D6E-409C-BE32-E72D297353CC}">
              <c16:uniqueId val="{00000004-D6B1-4467-B89F-6D007AA36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1-4467-B89F-6D007AA36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B1-4467-B89F-6D007AA36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433</c:v>
                </c:pt>
                <c:pt idx="3">
                  <c:v>426</c:v>
                </c:pt>
                <c:pt idx="6">
                  <c:v>415</c:v>
                </c:pt>
                <c:pt idx="9">
                  <c:v>390</c:v>
                </c:pt>
                <c:pt idx="12">
                  <c:v>411</c:v>
                </c:pt>
              </c:numCache>
            </c:numRef>
          </c:val>
          <c:extLst>
            <c:ext xmlns:c16="http://schemas.microsoft.com/office/drawing/2014/chart" uri="{C3380CC4-5D6E-409C-BE32-E72D297353CC}">
              <c16:uniqueId val="{00000007-D6B1-4467-B89F-6D007AA369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c:v>
                </c:pt>
                <c:pt idx="2">
                  <c:v>#N/A</c:v>
                </c:pt>
                <c:pt idx="3">
                  <c:v>#N/A</c:v>
                </c:pt>
                <c:pt idx="4">
                  <c:v>71</c:v>
                </c:pt>
                <c:pt idx="5">
                  <c:v>#N/A</c:v>
                </c:pt>
                <c:pt idx="6">
                  <c:v>#N/A</c:v>
                </c:pt>
                <c:pt idx="7">
                  <c:v>104</c:v>
                </c:pt>
                <c:pt idx="8">
                  <c:v>#N/A</c:v>
                </c:pt>
                <c:pt idx="9">
                  <c:v>#N/A</c:v>
                </c:pt>
                <c:pt idx="10">
                  <c:v>95</c:v>
                </c:pt>
                <c:pt idx="11">
                  <c:v>#N/A</c:v>
                </c:pt>
                <c:pt idx="12">
                  <c:v>#N/A</c:v>
                </c:pt>
                <c:pt idx="13">
                  <c:v>106</c:v>
                </c:pt>
                <c:pt idx="14">
                  <c:v>#N/A</c:v>
                </c:pt>
              </c:numCache>
            </c:numRef>
          </c:val>
          <c:smooth val="0"/>
          <c:extLst>
            <c:ext xmlns:c16="http://schemas.microsoft.com/office/drawing/2014/chart" uri="{C3380CC4-5D6E-409C-BE32-E72D297353CC}">
              <c16:uniqueId val="{00000008-D6B1-4467-B89F-6D007AA369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3196</c:v>
                </c:pt>
                <c:pt idx="5">
                  <c:v>3369</c:v>
                </c:pt>
                <c:pt idx="8">
                  <c:v>3209</c:v>
                </c:pt>
                <c:pt idx="11">
                  <c:v>3116</c:v>
                </c:pt>
                <c:pt idx="14">
                  <c:v>3150</c:v>
                </c:pt>
              </c:numCache>
            </c:numRef>
          </c:val>
          <c:extLst>
            <c:ext xmlns:c16="http://schemas.microsoft.com/office/drawing/2014/chart" uri="{C3380CC4-5D6E-409C-BE32-E72D297353CC}">
              <c16:uniqueId val="{00000000-A265-45DA-8DE7-D436405F9B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245</c:v>
                </c:pt>
                <c:pt idx="5">
                  <c:v>215</c:v>
                </c:pt>
                <c:pt idx="8">
                  <c:v>167</c:v>
                </c:pt>
                <c:pt idx="11">
                  <c:v>124</c:v>
                </c:pt>
                <c:pt idx="14">
                  <c:v>84</c:v>
                </c:pt>
              </c:numCache>
            </c:numRef>
          </c:val>
          <c:extLst>
            <c:ext xmlns:c16="http://schemas.microsoft.com/office/drawing/2014/chart" uri="{C3380CC4-5D6E-409C-BE32-E72D297353CC}">
              <c16:uniqueId val="{00000001-A265-45DA-8DE7-D436405F9B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3277</c:v>
                </c:pt>
                <c:pt idx="5">
                  <c:v>3479</c:v>
                </c:pt>
                <c:pt idx="8">
                  <c:v>3808</c:v>
                </c:pt>
                <c:pt idx="11">
                  <c:v>3831</c:v>
                </c:pt>
                <c:pt idx="14">
                  <c:v>4057</c:v>
                </c:pt>
              </c:numCache>
            </c:numRef>
          </c:val>
          <c:extLst>
            <c:ext xmlns:c16="http://schemas.microsoft.com/office/drawing/2014/chart" uri="{C3380CC4-5D6E-409C-BE32-E72D297353CC}">
              <c16:uniqueId val="{00000002-A265-45DA-8DE7-D436405F9B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5-45DA-8DE7-D436405F9B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5-45DA-8DE7-D436405F9B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65-45DA-8DE7-D436405F9B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693</c:v>
                </c:pt>
                <c:pt idx="3">
                  <c:v>685</c:v>
                </c:pt>
                <c:pt idx="6">
                  <c:v>685</c:v>
                </c:pt>
                <c:pt idx="9">
                  <c:v>710</c:v>
                </c:pt>
                <c:pt idx="12">
                  <c:v>704</c:v>
                </c:pt>
              </c:numCache>
            </c:numRef>
          </c:val>
          <c:extLst>
            <c:ext xmlns:c16="http://schemas.microsoft.com/office/drawing/2014/chart" uri="{C3380CC4-5D6E-409C-BE32-E72D297353CC}">
              <c16:uniqueId val="{00000006-A265-45DA-8DE7-D436405F9B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265-45DA-8DE7-D436405F9B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478</c:v>
                </c:pt>
                <c:pt idx="3">
                  <c:v>421</c:v>
                </c:pt>
                <c:pt idx="6">
                  <c:v>356</c:v>
                </c:pt>
                <c:pt idx="9">
                  <c:v>309</c:v>
                </c:pt>
                <c:pt idx="12">
                  <c:v>295</c:v>
                </c:pt>
              </c:numCache>
            </c:numRef>
          </c:val>
          <c:extLst>
            <c:ext xmlns:c16="http://schemas.microsoft.com/office/drawing/2014/chart" uri="{C3380CC4-5D6E-409C-BE32-E72D297353CC}">
              <c16:uniqueId val="{00000008-A265-45DA-8DE7-D436405F9B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65-45DA-8DE7-D436405F9B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3624</c:v>
                </c:pt>
                <c:pt idx="3">
                  <c:v>3948</c:v>
                </c:pt>
                <c:pt idx="6">
                  <c:v>3764</c:v>
                </c:pt>
                <c:pt idx="9">
                  <c:v>3631</c:v>
                </c:pt>
                <c:pt idx="12">
                  <c:v>3706</c:v>
                </c:pt>
              </c:numCache>
            </c:numRef>
          </c:val>
          <c:extLst>
            <c:ext xmlns:c16="http://schemas.microsoft.com/office/drawing/2014/chart" uri="{C3380CC4-5D6E-409C-BE32-E72D297353CC}">
              <c16:uniqueId val="{0000000A-A265-45DA-8DE7-D436405F9B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65-45DA-8DE7-D436405F9B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729</c:v>
                </c:pt>
                <c:pt idx="1">
                  <c:v>729</c:v>
                </c:pt>
                <c:pt idx="2">
                  <c:v>730</c:v>
                </c:pt>
              </c:numCache>
            </c:numRef>
          </c:val>
          <c:extLst>
            <c:ext xmlns:c16="http://schemas.microsoft.com/office/drawing/2014/chart" uri="{C3380CC4-5D6E-409C-BE32-E72D297353CC}">
              <c16:uniqueId val="{00000000-0C97-43FD-A771-268068615B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555</c:v>
                </c:pt>
                <c:pt idx="1">
                  <c:v>555</c:v>
                </c:pt>
                <c:pt idx="2">
                  <c:v>565</c:v>
                </c:pt>
              </c:numCache>
            </c:numRef>
          </c:val>
          <c:extLst>
            <c:ext xmlns:c16="http://schemas.microsoft.com/office/drawing/2014/chart" uri="{C3380CC4-5D6E-409C-BE32-E72D297353CC}">
              <c16:uniqueId val="{00000001-0C97-43FD-A771-268068615B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2348</c:v>
                </c:pt>
                <c:pt idx="1">
                  <c:v>2378</c:v>
                </c:pt>
                <c:pt idx="2">
                  <c:v>2572</c:v>
                </c:pt>
              </c:numCache>
            </c:numRef>
          </c:val>
          <c:extLst>
            <c:ext xmlns:c16="http://schemas.microsoft.com/office/drawing/2014/chart" uri="{C3380CC4-5D6E-409C-BE32-E72D297353CC}">
              <c16:uniqueId val="{00000002-0C97-43FD-A771-268068615B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
2,807
150.40
4,834,929
4,656,580
118,484
2,574,409
3,705,964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農業所得の減少等による町民税の減額等により数値が改善しない状況にある。また、本町は刑務所施設が設置されており、国勢調査人口に受刑者人数も算入されることから、基準財政需要額が同規模団体より高くなる傾向にあることも要因の一つ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公債費の増加が見込まれるため、事業の見直しを図り、経常経費の削減に努める。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64</xdr:row>
      <xdr:rowOff>27305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41635"/>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83185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38946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6120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123402</xdr:rowOff>
    </xdr:from>
    <xdr:to>
      <xdr:col>11</xdr:col>
      <xdr:colOff>82550</xdr:colOff>
      <xdr:row>61</xdr:row>
      <xdr:rowOff>53552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著しいことと、ふるさと納税の増加に伴い、関連する物件費が増加傾向にあるため、前年度より増加している。また、保有する町有財産の維持管理経費についても負担となっている。人件費については、給与の底上げや常勤一般職員の定年延長により、今後増加していくことが見込ま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39446</xdr:rowOff>
    </xdr:from>
    <xdr:to>
      <xdr:col>23</xdr:col>
      <xdr:colOff>133350</xdr:colOff>
      <xdr:row>83</xdr:row>
      <xdr:rowOff>80924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9796"/>
          <a:ext cx="8382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2342</xdr:rowOff>
    </xdr:from>
    <xdr:to>
      <xdr:col>19</xdr:col>
      <xdr:colOff>133350</xdr:colOff>
      <xdr:row>83</xdr:row>
      <xdr:rowOff>39446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2692"/>
          <a:ext cx="8890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2342</xdr:rowOff>
    </xdr:from>
    <xdr:to>
      <xdr:col>15</xdr:col>
      <xdr:colOff>82550</xdr:colOff>
      <xdr:row>83</xdr:row>
      <xdr:rowOff>20062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32692"/>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7049</xdr:rowOff>
    </xdr:from>
    <xdr:to>
      <xdr:col>11</xdr:col>
      <xdr:colOff>31750</xdr:colOff>
      <xdr:row>83</xdr:row>
      <xdr:rowOff>20062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37399"/>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30124</xdr:rowOff>
    </xdr:from>
    <xdr:to>
      <xdr:col>23</xdr:col>
      <xdr:colOff>184150</xdr:colOff>
      <xdr:row>83</xdr:row>
      <xdr:rowOff>131724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160096</xdr:rowOff>
    </xdr:from>
    <xdr:to>
      <xdr:col>19</xdr:col>
      <xdr:colOff>184150</xdr:colOff>
      <xdr:row>83</xdr:row>
      <xdr:rowOff>90246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75023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122992</xdr:rowOff>
    </xdr:from>
    <xdr:to>
      <xdr:col>15</xdr:col>
      <xdr:colOff>133350</xdr:colOff>
      <xdr:row>83</xdr:row>
      <xdr:rowOff>53142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37919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140712</xdr:rowOff>
    </xdr:from>
    <xdr:to>
      <xdr:col>11</xdr:col>
      <xdr:colOff>82550</xdr:colOff>
      <xdr:row>83</xdr:row>
      <xdr:rowOff>70862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127699</xdr:rowOff>
    </xdr:from>
    <xdr:to>
      <xdr:col>7</xdr:col>
      <xdr:colOff>31750</xdr:colOff>
      <xdr:row>83</xdr:row>
      <xdr:rowOff>57849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42626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職員数が少ないため、年齢層の変動による指数への影響度合いが大きいが、近年は類似団体との平均値に近い数値で推移している。今後においても、平均値と乖離しないよう努める。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135255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031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09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141288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125968</xdr:rowOff>
    </xdr:from>
    <xdr:to>
      <xdr:col>81</xdr:col>
      <xdr:colOff>44450</xdr:colOff>
      <xdr:row>60</xdr:row>
      <xdr:rowOff>7303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1518"/>
          <a:ext cx="8382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105759</xdr:rowOff>
    </xdr:from>
    <xdr:to>
      <xdr:col>77</xdr:col>
      <xdr:colOff>44450</xdr:colOff>
      <xdr:row>59</xdr:row>
      <xdr:rowOff>125968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1309"/>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80121</xdr:rowOff>
    </xdr:from>
    <xdr:to>
      <xdr:col>72</xdr:col>
      <xdr:colOff>203200</xdr:colOff>
      <xdr:row>59</xdr:row>
      <xdr:rowOff>105759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5671"/>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72882</xdr:rowOff>
    </xdr:from>
    <xdr:to>
      <xdr:col>68</xdr:col>
      <xdr:colOff>152400</xdr:colOff>
      <xdr:row>59</xdr:row>
      <xdr:rowOff>80121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884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127953</xdr:rowOff>
    </xdr:from>
    <xdr:to>
      <xdr:col>81</xdr:col>
      <xdr:colOff>95250</xdr:colOff>
      <xdr:row>60</xdr:row>
      <xdr:rowOff>58103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144480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75168</xdr:rowOff>
    </xdr:from>
    <xdr:to>
      <xdr:col>77</xdr:col>
      <xdr:colOff>95250</xdr:colOff>
      <xdr:row>60</xdr:row>
      <xdr:rowOff>5318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15495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9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54959</xdr:rowOff>
    </xdr:from>
    <xdr:to>
      <xdr:col>73</xdr:col>
      <xdr:colOff>44450</xdr:colOff>
      <xdr:row>59</xdr:row>
      <xdr:rowOff>156559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166736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29321</xdr:rowOff>
    </xdr:from>
    <xdr:to>
      <xdr:col>68</xdr:col>
      <xdr:colOff>203200</xdr:colOff>
      <xdr:row>59</xdr:row>
      <xdr:rowOff>130921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22082</xdr:rowOff>
    </xdr:from>
    <xdr:to>
      <xdr:col>64</xdr:col>
      <xdr:colOff>152400</xdr:colOff>
      <xdr:row>59</xdr:row>
      <xdr:rowOff>123682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133859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改修した温泉施設及び今後見込まれる公共施設等の改修により、数値が上昇していく見込みである。将来への負担が過大とならないよう、適切な数値の範囲で推移するよう、計画的な建設事業の実施により、起債額のコントロール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5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169756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将来負担は発生しておらず、今後においても将来を見据えた財政運営を継続する。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
2,807
150.40
4,834,929
4,656,580
118,484
2,574,409
3,705,964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類似団体を下回る状況となっているため、今後も人件費の適正化及び定員管理により健全な財政運営に努める。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保有する町有財産の維持管理経費について、委託料や燃料費などの需用費が増加傾向となっている。公共施設の床面積の削減等により経費の縮減に努める。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19</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411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19</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02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46482</xdr:rowOff>
    </xdr:from>
    <xdr:to>
      <xdr:col>78</xdr:col>
      <xdr:colOff>120650</xdr:colOff>
      <xdr:row>19</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132859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9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町内に福祉施設が多く設置されており、利用者に対する扶助費が類似団体より多くなる傾向にある。適正な経費配分を念頭にして事業内容の見直しを検討する。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町立病院の経営改善により、繰出金が低水準で推移している。令和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年度については、農集施設の災害復旧分として例年より多く繰出している。企業会計については独立採算の原則による適正な運営に努める。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425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02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19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類似団体平均値を下回る状況であるが、各種補助制度の見直しによる経費の縮減に努める。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36</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843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改修した温泉施設及び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a:t>
          </a:r>
          <a:r>
            <a:rPr kumimoji="1" lang="ja-JP" altLang="en-US" sz="1300">
              <a:latin typeface="ＭＳ Ｐゴシック" panose="020B0600070205080204" pitchFamily="50" charset="-128"/>
              <a:ea typeface="ＭＳ Ｐゴシック" panose="020B0600070205080204" pitchFamily="50" charset="-128"/>
            </a:rPr>
            <a:t>公共施設等の改修により増加する見込みである。将来への負担が課題とならないよう計画的な建設事業の実施により、起債額のコントロールに努める。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035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各項目における決算状況を確認し、適正な経費配分により、経常収支比率の悪化を防ぐよう努める。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157480</xdr:rowOff>
    </xdr:from>
    <xdr:to>
      <xdr:col>82</xdr:col>
      <xdr:colOff>107950</xdr:colOff>
      <xdr:row>80</xdr:row>
      <xdr:rowOff>35561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02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79</xdr:row>
      <xdr:rowOff>157480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48639"/>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77</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30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100330</xdr:rowOff>
    </xdr:from>
    <xdr:to>
      <xdr:col>69</xdr:col>
      <xdr:colOff>92075</xdr:colOff>
      <xdr:row>76</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106680</xdr:rowOff>
    </xdr:from>
    <xdr:to>
      <xdr:col>78</xdr:col>
      <xdr:colOff>120650</xdr:colOff>
      <xdr:row>80</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21607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49530</xdr:rowOff>
    </xdr:from>
    <xdr:to>
      <xdr:col>69</xdr:col>
      <xdr:colOff>142875</xdr:colOff>
      <xdr:row>76</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142316</xdr:rowOff>
    </xdr:from>
    <xdr:to>
      <xdr:col>29</xdr:col>
      <xdr:colOff>127000</xdr:colOff>
      <xdr:row>16</xdr:row>
      <xdr:rowOff>171255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3141"/>
          <a:ext cx="647700" cy="28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171255</xdr:rowOff>
    </xdr:from>
    <xdr:to>
      <xdr:col>26</xdr:col>
      <xdr:colOff>50800</xdr:colOff>
      <xdr:row>17</xdr:row>
      <xdr:rowOff>20846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62080"/>
          <a:ext cx="698500" cy="2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20846</xdr:rowOff>
    </xdr:from>
    <xdr:to>
      <xdr:col>22</xdr:col>
      <xdr:colOff>114300</xdr:colOff>
      <xdr:row>17</xdr:row>
      <xdr:rowOff>38779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83121"/>
          <a:ext cx="698500" cy="1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xdr:rowOff>
    </xdr:from>
    <xdr:to>
      <xdr:col>18</xdr:col>
      <xdr:colOff>177800</xdr:colOff>
      <xdr:row>17</xdr:row>
      <xdr:rowOff>38779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62392"/>
          <a:ext cx="698500" cy="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91516</xdr:rowOff>
    </xdr:from>
    <xdr:to>
      <xdr:col>29</xdr:col>
      <xdr:colOff>177800</xdr:colOff>
      <xdr:row>17</xdr:row>
      <xdr:rowOff>21666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108043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2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120455</xdr:rowOff>
    </xdr:from>
    <xdr:to>
      <xdr:col>26</xdr:col>
      <xdr:colOff>101600</xdr:colOff>
      <xdr:row>17</xdr:row>
      <xdr:rowOff>50605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60782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141496</xdr:rowOff>
    </xdr:from>
    <xdr:to>
      <xdr:col>22</xdr:col>
      <xdr:colOff>165100</xdr:colOff>
      <xdr:row>17</xdr:row>
      <xdr:rowOff>71646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81823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159429</xdr:rowOff>
    </xdr:from>
    <xdr:to>
      <xdr:col>19</xdr:col>
      <xdr:colOff>38100</xdr:colOff>
      <xdr:row>17</xdr:row>
      <xdr:rowOff>89579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99756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120767</xdr:rowOff>
    </xdr:from>
    <xdr:to>
      <xdr:col>15</xdr:col>
      <xdr:colOff>101600</xdr:colOff>
      <xdr:row>17</xdr:row>
      <xdr:rowOff>50917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61094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240450</xdr:rowOff>
    </xdr:from>
    <xdr:to>
      <xdr:col>29</xdr:col>
      <xdr:colOff>127000</xdr:colOff>
      <xdr:row>35</xdr:row>
      <xdr:rowOff>260621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50800"/>
          <a:ext cx="647700" cy="20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253329</xdr:rowOff>
    </xdr:from>
    <xdr:to>
      <xdr:col>26</xdr:col>
      <xdr:colOff>50800</xdr:colOff>
      <xdr:row>35</xdr:row>
      <xdr:rowOff>260621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3679"/>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253329</xdr:rowOff>
    </xdr:from>
    <xdr:to>
      <xdr:col>22</xdr:col>
      <xdr:colOff>114300</xdr:colOff>
      <xdr:row>35</xdr:row>
      <xdr:rowOff>306858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63679"/>
          <a:ext cx="698500" cy="5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306858</xdr:rowOff>
    </xdr:from>
    <xdr:to>
      <xdr:col>18</xdr:col>
      <xdr:colOff>177800</xdr:colOff>
      <xdr:row>36</xdr:row>
      <xdr:rowOff>5838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7208"/>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189650</xdr:rowOff>
    </xdr:from>
    <xdr:to>
      <xdr:col>29</xdr:col>
      <xdr:colOff>177800</xdr:colOff>
      <xdr:row>35</xdr:row>
      <xdr:rowOff>291250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161727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209821</xdr:rowOff>
    </xdr:from>
    <xdr:to>
      <xdr:col>26</xdr:col>
      <xdr:colOff>101600</xdr:colOff>
      <xdr:row>35</xdr:row>
      <xdr:rowOff>311421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296198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202529</xdr:rowOff>
    </xdr:from>
    <xdr:to>
      <xdr:col>22</xdr:col>
      <xdr:colOff>165100</xdr:colOff>
      <xdr:row>35</xdr:row>
      <xdr:rowOff>304129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288906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256058</xdr:rowOff>
    </xdr:from>
    <xdr:to>
      <xdr:col>19</xdr:col>
      <xdr:colOff>38100</xdr:colOff>
      <xdr:row>36</xdr:row>
      <xdr:rowOff>14758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342435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297938</xdr:rowOff>
    </xdr:from>
    <xdr:to>
      <xdr:col>15</xdr:col>
      <xdr:colOff>101600</xdr:colOff>
      <xdr:row>36</xdr:row>
      <xdr:rowOff>56638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
2,807
150.40
4,834,929
4,656,580
118,484
2,574,409
3,705,964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139715</xdr:rowOff>
    </xdr:from>
    <xdr:to>
      <xdr:col>24</xdr:col>
      <xdr:colOff>63500</xdr:colOff>
      <xdr:row>36</xdr:row>
      <xdr:rowOff>142413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11915"/>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139715</xdr:rowOff>
    </xdr:from>
    <xdr:to>
      <xdr:col>19</xdr:col>
      <xdr:colOff>177800</xdr:colOff>
      <xdr:row>36</xdr:row>
      <xdr:rowOff>169588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1915"/>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169588</xdr:rowOff>
    </xdr:from>
    <xdr:to>
      <xdr:col>15</xdr:col>
      <xdr:colOff>50800</xdr:colOff>
      <xdr:row>37</xdr:row>
      <xdr:rowOff>23701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1788"/>
          <a:ext cx="8890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1927</xdr:rowOff>
    </xdr:from>
    <xdr:to>
      <xdr:col>10</xdr:col>
      <xdr:colOff>114300</xdr:colOff>
      <xdr:row>37</xdr:row>
      <xdr:rowOff>23701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5577"/>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91613</xdr:rowOff>
    </xdr:from>
    <xdr:to>
      <xdr:col>24</xdr:col>
      <xdr:colOff>114300</xdr:colOff>
      <xdr:row>37</xdr:row>
      <xdr:rowOff>21763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70040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88915</xdr:rowOff>
    </xdr:from>
    <xdr:to>
      <xdr:col>20</xdr:col>
      <xdr:colOff>38100</xdr:colOff>
      <xdr:row>37</xdr:row>
      <xdr:rowOff>19065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118788</xdr:rowOff>
    </xdr:from>
    <xdr:to>
      <xdr:col>15</xdr:col>
      <xdr:colOff>101600</xdr:colOff>
      <xdr:row>37</xdr:row>
      <xdr:rowOff>48938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40065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144351</xdr:rowOff>
    </xdr:from>
    <xdr:to>
      <xdr:col>10</xdr:col>
      <xdr:colOff>165100</xdr:colOff>
      <xdr:row>37</xdr:row>
      <xdr:rowOff>74501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65628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122577</xdr:rowOff>
    </xdr:from>
    <xdr:to>
      <xdr:col>6</xdr:col>
      <xdr:colOff>38100</xdr:colOff>
      <xdr:row>37</xdr:row>
      <xdr:rowOff>52727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69254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96040</xdr:rowOff>
    </xdr:from>
    <xdr:to>
      <xdr:col>24</xdr:col>
      <xdr:colOff>63500</xdr:colOff>
      <xdr:row>56</xdr:row>
      <xdr:rowOff>115257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97240"/>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115257</xdr:rowOff>
    </xdr:from>
    <xdr:to>
      <xdr:col>19</xdr:col>
      <xdr:colOff>177800</xdr:colOff>
      <xdr:row>56</xdr:row>
      <xdr:rowOff>155115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6457"/>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112414</xdr:rowOff>
    </xdr:from>
    <xdr:to>
      <xdr:col>15</xdr:col>
      <xdr:colOff>50800</xdr:colOff>
      <xdr:row>56</xdr:row>
      <xdr:rowOff>155115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3614"/>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112414</xdr:rowOff>
    </xdr:from>
    <xdr:to>
      <xdr:col>10</xdr:col>
      <xdr:colOff>114300</xdr:colOff>
      <xdr:row>56</xdr:row>
      <xdr:rowOff>118945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3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45240</xdr:rowOff>
    </xdr:from>
    <xdr:to>
      <xdr:col>24</xdr:col>
      <xdr:colOff>114300</xdr:colOff>
      <xdr:row>56</xdr:row>
      <xdr:rowOff>146840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68117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9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64457</xdr:rowOff>
    </xdr:from>
    <xdr:to>
      <xdr:col>20</xdr:col>
      <xdr:colOff>38100</xdr:colOff>
      <xdr:row>56</xdr:row>
      <xdr:rowOff>166057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104315</xdr:rowOff>
    </xdr:from>
    <xdr:to>
      <xdr:col>15</xdr:col>
      <xdr:colOff>101600</xdr:colOff>
      <xdr:row>57</xdr:row>
      <xdr:rowOff>34465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50992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61614</xdr:rowOff>
    </xdr:from>
    <xdr:to>
      <xdr:col>10</xdr:col>
      <xdr:colOff>165100</xdr:colOff>
      <xdr:row>56</xdr:row>
      <xdr:rowOff>163214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68145</xdr:rowOff>
    </xdr:from>
    <xdr:to>
      <xdr:col>6</xdr:col>
      <xdr:colOff>38100</xdr:colOff>
      <xdr:row>56</xdr:row>
      <xdr:rowOff>169745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4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60778</xdr:rowOff>
    </xdr:from>
    <xdr:to>
      <xdr:col>24</xdr:col>
      <xdr:colOff>63500</xdr:colOff>
      <xdr:row>78</xdr:row>
      <xdr:rowOff>16686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2428"/>
          <a:ext cx="838200" cy="1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16686</xdr:rowOff>
    </xdr:from>
    <xdr:to>
      <xdr:col>19</xdr:col>
      <xdr:colOff>177800</xdr:colOff>
      <xdr:row>78</xdr:row>
      <xdr:rowOff>25757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9786"/>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25757</xdr:rowOff>
    </xdr:from>
    <xdr:to>
      <xdr:col>15</xdr:col>
      <xdr:colOff>50800</xdr:colOff>
      <xdr:row>78</xdr:row>
      <xdr:rowOff>48530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8857"/>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48530</xdr:rowOff>
    </xdr:from>
    <xdr:to>
      <xdr:col>10</xdr:col>
      <xdr:colOff>114300</xdr:colOff>
      <xdr:row>78</xdr:row>
      <xdr:rowOff>74138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1630"/>
          <a:ext cx="8890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9978</xdr:rowOff>
    </xdr:from>
    <xdr:to>
      <xdr:col>24</xdr:col>
      <xdr:colOff>114300</xdr:colOff>
      <xdr:row>77</xdr:row>
      <xdr:rowOff>111578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32855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137336</xdr:rowOff>
    </xdr:from>
    <xdr:to>
      <xdr:col>20</xdr:col>
      <xdr:colOff>38100</xdr:colOff>
      <xdr:row>78</xdr:row>
      <xdr:rowOff>67486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58613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146407</xdr:rowOff>
    </xdr:from>
    <xdr:to>
      <xdr:col>15</xdr:col>
      <xdr:colOff>101600</xdr:colOff>
      <xdr:row>78</xdr:row>
      <xdr:rowOff>76557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67684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169180</xdr:rowOff>
    </xdr:from>
    <xdr:to>
      <xdr:col>10</xdr:col>
      <xdr:colOff>165100</xdr:colOff>
      <xdr:row>78</xdr:row>
      <xdr:rowOff>99330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90457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23338</xdr:rowOff>
    </xdr:from>
    <xdr:to>
      <xdr:col>6</xdr:col>
      <xdr:colOff>38100</xdr:colOff>
      <xdr:row>78</xdr:row>
      <xdr:rowOff>124938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116065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111826</xdr:rowOff>
    </xdr:from>
    <xdr:to>
      <xdr:col>24</xdr:col>
      <xdr:colOff>63500</xdr:colOff>
      <xdr:row>93</xdr:row>
      <xdr:rowOff>136713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56676"/>
          <a:ext cx="8382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136713</xdr:rowOff>
    </xdr:from>
    <xdr:to>
      <xdr:col>19</xdr:col>
      <xdr:colOff>177800</xdr:colOff>
      <xdr:row>93</xdr:row>
      <xdr:rowOff>158590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81563"/>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158590</xdr:rowOff>
    </xdr:from>
    <xdr:to>
      <xdr:col>15</xdr:col>
      <xdr:colOff>50800</xdr:colOff>
      <xdr:row>95</xdr:row>
      <xdr:rowOff>66456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03440"/>
          <a:ext cx="889000" cy="2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66456</xdr:rowOff>
    </xdr:from>
    <xdr:to>
      <xdr:col>10</xdr:col>
      <xdr:colOff>114300</xdr:colOff>
      <xdr:row>95</xdr:row>
      <xdr:rowOff>126526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54206"/>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61026</xdr:rowOff>
    </xdr:from>
    <xdr:to>
      <xdr:col>24</xdr:col>
      <xdr:colOff>114300</xdr:colOff>
      <xdr:row>93</xdr:row>
      <xdr:rowOff>162626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83903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5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85913</xdr:rowOff>
    </xdr:from>
    <xdr:to>
      <xdr:col>20</xdr:col>
      <xdr:colOff>38100</xdr:colOff>
      <xdr:row>94</xdr:row>
      <xdr:rowOff>16063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32590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107790</xdr:rowOff>
    </xdr:from>
    <xdr:to>
      <xdr:col>15</xdr:col>
      <xdr:colOff>101600</xdr:colOff>
      <xdr:row>94</xdr:row>
      <xdr:rowOff>37940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54467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2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15656</xdr:rowOff>
    </xdr:from>
    <xdr:to>
      <xdr:col>10</xdr:col>
      <xdr:colOff>165100</xdr:colOff>
      <xdr:row>95</xdr:row>
      <xdr:rowOff>117256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133783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75726</xdr:rowOff>
    </xdr:from>
    <xdr:to>
      <xdr:col>6</xdr:col>
      <xdr:colOff>38100</xdr:colOff>
      <xdr:row>96</xdr:row>
      <xdr:rowOff>5876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22403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155487</xdr:rowOff>
    </xdr:from>
    <xdr:to>
      <xdr:col>55</xdr:col>
      <xdr:colOff>0</xdr:colOff>
      <xdr:row>35</xdr:row>
      <xdr:rowOff>101211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84787"/>
          <a:ext cx="8382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155487</xdr:rowOff>
    </xdr:from>
    <xdr:to>
      <xdr:col>50</xdr:col>
      <xdr:colOff>114300</xdr:colOff>
      <xdr:row>36</xdr:row>
      <xdr:rowOff>12235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84787"/>
          <a:ext cx="889000" cy="19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159529</xdr:rowOff>
    </xdr:from>
    <xdr:to>
      <xdr:col>45</xdr:col>
      <xdr:colOff>177800</xdr:colOff>
      <xdr:row>36</xdr:row>
      <xdr:rowOff>12235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88829"/>
          <a:ext cx="889000" cy="1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159529</xdr:rowOff>
    </xdr:from>
    <xdr:to>
      <xdr:col>41</xdr:col>
      <xdr:colOff>50800</xdr:colOff>
      <xdr:row>36</xdr:row>
      <xdr:rowOff>52123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88829"/>
          <a:ext cx="889000" cy="2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50411</xdr:rowOff>
    </xdr:from>
    <xdr:to>
      <xdr:col>55</xdr:col>
      <xdr:colOff>50800</xdr:colOff>
      <xdr:row>35</xdr:row>
      <xdr:rowOff>152011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73288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104687</xdr:rowOff>
    </xdr:from>
    <xdr:to>
      <xdr:col>50</xdr:col>
      <xdr:colOff>165100</xdr:colOff>
      <xdr:row>35</xdr:row>
      <xdr:rowOff>34837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51364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0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132885</xdr:rowOff>
    </xdr:from>
    <xdr:to>
      <xdr:col>46</xdr:col>
      <xdr:colOff>38100</xdr:colOff>
      <xdr:row>36</xdr:row>
      <xdr:rowOff>63035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79562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108729</xdr:rowOff>
    </xdr:from>
    <xdr:to>
      <xdr:col>41</xdr:col>
      <xdr:colOff>101600</xdr:colOff>
      <xdr:row>35</xdr:row>
      <xdr:rowOff>38879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55406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xdr:rowOff>
    </xdr:from>
    <xdr:to>
      <xdr:col>36</xdr:col>
      <xdr:colOff>165100</xdr:colOff>
      <xdr:row>36</xdr:row>
      <xdr:rowOff>102923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119450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82483</xdr:rowOff>
    </xdr:from>
    <xdr:to>
      <xdr:col>55</xdr:col>
      <xdr:colOff>0</xdr:colOff>
      <xdr:row>58</xdr:row>
      <xdr:rowOff>121928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6583"/>
          <a:ext cx="838200" cy="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121928</xdr:rowOff>
    </xdr:from>
    <xdr:to>
      <xdr:col>50</xdr:col>
      <xdr:colOff>114300</xdr:colOff>
      <xdr:row>58</xdr:row>
      <xdr:rowOff>146087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6028"/>
          <a:ext cx="889000" cy="2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69034</xdr:rowOff>
    </xdr:from>
    <xdr:to>
      <xdr:col>45</xdr:col>
      <xdr:colOff>177800</xdr:colOff>
      <xdr:row>58</xdr:row>
      <xdr:rowOff>146087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41684"/>
          <a:ext cx="889000" cy="2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69034</xdr:rowOff>
    </xdr:from>
    <xdr:to>
      <xdr:col>41</xdr:col>
      <xdr:colOff>50800</xdr:colOff>
      <xdr:row>58</xdr:row>
      <xdr:rowOff>152244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41684"/>
          <a:ext cx="8890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31683</xdr:rowOff>
    </xdr:from>
    <xdr:to>
      <xdr:col>55</xdr:col>
      <xdr:colOff>50800</xdr:colOff>
      <xdr:row>58</xdr:row>
      <xdr:rowOff>133283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71128</xdr:rowOff>
    </xdr:from>
    <xdr:to>
      <xdr:col>50</xdr:col>
      <xdr:colOff>165100</xdr:colOff>
      <xdr:row>59</xdr:row>
      <xdr:rowOff>1278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163855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95287</xdr:rowOff>
    </xdr:from>
    <xdr:to>
      <xdr:col>46</xdr:col>
      <xdr:colOff>38100</xdr:colOff>
      <xdr:row>59</xdr:row>
      <xdr:rowOff>25437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18234</xdr:rowOff>
    </xdr:from>
    <xdr:to>
      <xdr:col>41</xdr:col>
      <xdr:colOff>101600</xdr:colOff>
      <xdr:row>57</xdr:row>
      <xdr:rowOff>119834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136361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101444</xdr:rowOff>
    </xdr:from>
    <xdr:to>
      <xdr:col>36</xdr:col>
      <xdr:colOff>165100</xdr:colOff>
      <xdr:row>59</xdr:row>
      <xdr:rowOff>31594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22721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90246</xdr:rowOff>
    </xdr:from>
    <xdr:to>
      <xdr:col>55</xdr:col>
      <xdr:colOff>0</xdr:colOff>
      <xdr:row>79</xdr:row>
      <xdr:rowOff>90531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4796"/>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65120</xdr:rowOff>
    </xdr:from>
    <xdr:to>
      <xdr:col>50</xdr:col>
      <xdr:colOff>114300</xdr:colOff>
      <xdr:row>79</xdr:row>
      <xdr:rowOff>90246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09670"/>
          <a:ext cx="889000" cy="2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40804</xdr:rowOff>
    </xdr:from>
    <xdr:to>
      <xdr:col>45</xdr:col>
      <xdr:colOff>177800</xdr:colOff>
      <xdr:row>79</xdr:row>
      <xdr:rowOff>65120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13904"/>
          <a:ext cx="889000" cy="1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40804</xdr:rowOff>
    </xdr:from>
    <xdr:to>
      <xdr:col>41</xdr:col>
      <xdr:colOff>50800</xdr:colOff>
      <xdr:row>79</xdr:row>
      <xdr:rowOff>96338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13904"/>
          <a:ext cx="889000" cy="22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39731</xdr:rowOff>
    </xdr:from>
    <xdr:to>
      <xdr:col>55</xdr:col>
      <xdr:colOff>50800</xdr:colOff>
      <xdr:row>79</xdr:row>
      <xdr:rowOff>141331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126108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39446</xdr:rowOff>
    </xdr:from>
    <xdr:to>
      <xdr:col>50</xdr:col>
      <xdr:colOff>165100</xdr:colOff>
      <xdr:row>79</xdr:row>
      <xdr:rowOff>141046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132173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14320</xdr:rowOff>
    </xdr:from>
    <xdr:to>
      <xdr:col>46</xdr:col>
      <xdr:colOff>38100</xdr:colOff>
      <xdr:row>79</xdr:row>
      <xdr:rowOff>115920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107047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161454</xdr:rowOff>
    </xdr:from>
    <xdr:to>
      <xdr:col>41</xdr:col>
      <xdr:colOff>101600</xdr:colOff>
      <xdr:row>78</xdr:row>
      <xdr:rowOff>91604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108131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45538</xdr:rowOff>
    </xdr:from>
    <xdr:to>
      <xdr:col>36</xdr:col>
      <xdr:colOff>165100</xdr:colOff>
      <xdr:row>79</xdr:row>
      <xdr:rowOff>147138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138265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92252</xdr:rowOff>
    </xdr:from>
    <xdr:to>
      <xdr:col>55</xdr:col>
      <xdr:colOff>0</xdr:colOff>
      <xdr:row>98</xdr:row>
      <xdr:rowOff>155939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4352"/>
          <a:ext cx="8382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155939</xdr:rowOff>
    </xdr:from>
    <xdr:to>
      <xdr:col>50</xdr:col>
      <xdr:colOff>114300</xdr:colOff>
      <xdr:row>99</xdr:row>
      <xdr:rowOff>42362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58039"/>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50380</xdr:rowOff>
    </xdr:from>
    <xdr:to>
      <xdr:col>45</xdr:col>
      <xdr:colOff>177800</xdr:colOff>
      <xdr:row>99</xdr:row>
      <xdr:rowOff>42362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52480"/>
          <a:ext cx="889000" cy="1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50380</xdr:rowOff>
    </xdr:from>
    <xdr:to>
      <xdr:col>41</xdr:col>
      <xdr:colOff>50800</xdr:colOff>
      <xdr:row>99</xdr:row>
      <xdr:rowOff>19190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52480"/>
          <a:ext cx="889000" cy="1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41452</xdr:rowOff>
    </xdr:from>
    <xdr:to>
      <xdr:col>55</xdr:col>
      <xdr:colOff>50800</xdr:colOff>
      <xdr:row>98</xdr:row>
      <xdr:rowOff>143052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19879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105139</xdr:rowOff>
    </xdr:from>
    <xdr:to>
      <xdr:col>50</xdr:col>
      <xdr:colOff>165100</xdr:colOff>
      <xdr:row>99</xdr:row>
      <xdr:rowOff>35289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26416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9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163012</xdr:rowOff>
    </xdr:from>
    <xdr:to>
      <xdr:col>46</xdr:col>
      <xdr:colOff>38100</xdr:colOff>
      <xdr:row>99</xdr:row>
      <xdr:rowOff>93162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84289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171030</xdr:rowOff>
    </xdr:from>
    <xdr:to>
      <xdr:col>41</xdr:col>
      <xdr:colOff>101600</xdr:colOff>
      <xdr:row>98</xdr:row>
      <xdr:rowOff>101180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117707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139840</xdr:rowOff>
    </xdr:from>
    <xdr:to>
      <xdr:col>36</xdr:col>
      <xdr:colOff>165100</xdr:colOff>
      <xdr:row>99</xdr:row>
      <xdr:rowOff>69990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61117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109686</xdr:rowOff>
    </xdr:from>
    <xdr:to>
      <xdr:col>85</xdr:col>
      <xdr:colOff>127000</xdr:colOff>
      <xdr:row>77</xdr:row>
      <xdr:rowOff>127864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1336"/>
          <a:ext cx="8382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119782</xdr:rowOff>
    </xdr:from>
    <xdr:to>
      <xdr:col>81</xdr:col>
      <xdr:colOff>50800</xdr:colOff>
      <xdr:row>77</xdr:row>
      <xdr:rowOff>127864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21432"/>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119782</xdr:rowOff>
    </xdr:from>
    <xdr:to>
      <xdr:col>76</xdr:col>
      <xdr:colOff>114300</xdr:colOff>
      <xdr:row>77</xdr:row>
      <xdr:rowOff>123783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1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122543</xdr:rowOff>
    </xdr:from>
    <xdr:to>
      <xdr:col>71</xdr:col>
      <xdr:colOff>177800</xdr:colOff>
      <xdr:row>77</xdr:row>
      <xdr:rowOff>123783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4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58886</xdr:rowOff>
    </xdr:from>
    <xdr:to>
      <xdr:col>85</xdr:col>
      <xdr:colOff>177800</xdr:colOff>
      <xdr:row>77</xdr:row>
      <xdr:rowOff>160486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37313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77064</xdr:rowOff>
    </xdr:from>
    <xdr:to>
      <xdr:col>81</xdr:col>
      <xdr:colOff>101600</xdr:colOff>
      <xdr:row>78</xdr:row>
      <xdr:rowOff>7214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169791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68982</xdr:rowOff>
    </xdr:from>
    <xdr:to>
      <xdr:col>76</xdr:col>
      <xdr:colOff>165100</xdr:colOff>
      <xdr:row>77</xdr:row>
      <xdr:rowOff>170582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161709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72983</xdr:rowOff>
    </xdr:from>
    <xdr:to>
      <xdr:col>72</xdr:col>
      <xdr:colOff>38100</xdr:colOff>
      <xdr:row>78</xdr:row>
      <xdr:rowOff>3133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165710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71743</xdr:rowOff>
    </xdr:from>
    <xdr:to>
      <xdr:col>67</xdr:col>
      <xdr:colOff>101600</xdr:colOff>
      <xdr:row>78</xdr:row>
      <xdr:rowOff>1893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164470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64743</xdr:rowOff>
    </xdr:from>
    <xdr:to>
      <xdr:col>85</xdr:col>
      <xdr:colOff>127000</xdr:colOff>
      <xdr:row>98</xdr:row>
      <xdr:rowOff>152991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66843"/>
          <a:ext cx="838200" cy="8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44495</xdr:rowOff>
    </xdr:from>
    <xdr:to>
      <xdr:col>81</xdr:col>
      <xdr:colOff>50800</xdr:colOff>
      <xdr:row>98</xdr:row>
      <xdr:rowOff>152991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46595"/>
          <a:ext cx="889000" cy="1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44495</xdr:rowOff>
    </xdr:from>
    <xdr:to>
      <xdr:col>76</xdr:col>
      <xdr:colOff>114300</xdr:colOff>
      <xdr:row>98</xdr:row>
      <xdr:rowOff>96696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46595"/>
          <a:ext cx="889000" cy="5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144329</xdr:rowOff>
    </xdr:from>
    <xdr:to>
      <xdr:col>71</xdr:col>
      <xdr:colOff>177800</xdr:colOff>
      <xdr:row>98</xdr:row>
      <xdr:rowOff>96696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03529"/>
          <a:ext cx="889000" cy="2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13943</xdr:rowOff>
    </xdr:from>
    <xdr:to>
      <xdr:col>85</xdr:col>
      <xdr:colOff>177800</xdr:colOff>
      <xdr:row>98</xdr:row>
      <xdr:rowOff>115543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36820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6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102191</xdr:rowOff>
    </xdr:from>
    <xdr:to>
      <xdr:col>81</xdr:col>
      <xdr:colOff>101600</xdr:colOff>
      <xdr:row>99</xdr:row>
      <xdr:rowOff>32341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23468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165145</xdr:rowOff>
    </xdr:from>
    <xdr:to>
      <xdr:col>76</xdr:col>
      <xdr:colOff>165100</xdr:colOff>
      <xdr:row>98</xdr:row>
      <xdr:rowOff>95295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111822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7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45896</xdr:rowOff>
    </xdr:from>
    <xdr:to>
      <xdr:col>72</xdr:col>
      <xdr:colOff>38100</xdr:colOff>
      <xdr:row>98</xdr:row>
      <xdr:rowOff>147496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164023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2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93529</xdr:rowOff>
    </xdr:from>
    <xdr:to>
      <xdr:col>67</xdr:col>
      <xdr:colOff>101600</xdr:colOff>
      <xdr:row>97</xdr:row>
      <xdr:rowOff>23679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40206</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32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66767</xdr:rowOff>
    </xdr:from>
    <xdr:to>
      <xdr:col>116</xdr:col>
      <xdr:colOff>63500</xdr:colOff>
      <xdr:row>58</xdr:row>
      <xdr:rowOff>67865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10867"/>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67865</xdr:rowOff>
    </xdr:from>
    <xdr:to>
      <xdr:col>111</xdr:col>
      <xdr:colOff>177800</xdr:colOff>
      <xdr:row>58</xdr:row>
      <xdr:rowOff>70078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11965"/>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70078</xdr:rowOff>
    </xdr:from>
    <xdr:to>
      <xdr:col>107</xdr:col>
      <xdr:colOff>50800</xdr:colOff>
      <xdr:row>58</xdr:row>
      <xdr:rowOff>72903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14178"/>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72903</xdr:rowOff>
    </xdr:from>
    <xdr:to>
      <xdr:col>102</xdr:col>
      <xdr:colOff>114300</xdr:colOff>
      <xdr:row>58</xdr:row>
      <xdr:rowOff>95699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17003"/>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15967</xdr:rowOff>
    </xdr:from>
    <xdr:to>
      <xdr:col>116</xdr:col>
      <xdr:colOff>114300</xdr:colOff>
      <xdr:row>58</xdr:row>
      <xdr:rowOff>117567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146794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17065</xdr:rowOff>
    </xdr:from>
    <xdr:to>
      <xdr:col>112</xdr:col>
      <xdr:colOff>38100</xdr:colOff>
      <xdr:row>58</xdr:row>
      <xdr:rowOff>118665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109792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5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19278</xdr:rowOff>
    </xdr:from>
    <xdr:to>
      <xdr:col>107</xdr:col>
      <xdr:colOff>101600</xdr:colOff>
      <xdr:row>58</xdr:row>
      <xdr:rowOff>120878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112005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22103</xdr:rowOff>
    </xdr:from>
    <xdr:to>
      <xdr:col>102</xdr:col>
      <xdr:colOff>165100</xdr:colOff>
      <xdr:row>58</xdr:row>
      <xdr:rowOff>123703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114830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44899</xdr:rowOff>
    </xdr:from>
    <xdr:to>
      <xdr:col>98</xdr:col>
      <xdr:colOff>38100</xdr:colOff>
      <xdr:row>58</xdr:row>
      <xdr:rowOff>146499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137626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144394</xdr:rowOff>
    </xdr:from>
    <xdr:to>
      <xdr:col>116</xdr:col>
      <xdr:colOff>63500</xdr:colOff>
      <xdr:row>77</xdr:row>
      <xdr:rowOff>47490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4594"/>
          <a:ext cx="8382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37759</xdr:rowOff>
    </xdr:from>
    <xdr:to>
      <xdr:col>111</xdr:col>
      <xdr:colOff>177800</xdr:colOff>
      <xdr:row>77</xdr:row>
      <xdr:rowOff>47490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39409"/>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37759</xdr:rowOff>
    </xdr:from>
    <xdr:to>
      <xdr:col>107</xdr:col>
      <xdr:colOff>50800</xdr:colOff>
      <xdr:row>77</xdr:row>
      <xdr:rowOff>63644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9409"/>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63644</xdr:rowOff>
    </xdr:from>
    <xdr:to>
      <xdr:col>102</xdr:col>
      <xdr:colOff>114300</xdr:colOff>
      <xdr:row>77</xdr:row>
      <xdr:rowOff>71151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65294"/>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93594</xdr:rowOff>
    </xdr:from>
    <xdr:to>
      <xdr:col>116</xdr:col>
      <xdr:colOff>114300</xdr:colOff>
      <xdr:row>77</xdr:row>
      <xdr:rowOff>23744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72021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168140</xdr:rowOff>
    </xdr:from>
    <xdr:to>
      <xdr:col>112</xdr:col>
      <xdr:colOff>38100</xdr:colOff>
      <xdr:row>77</xdr:row>
      <xdr:rowOff>98290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89417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158409</xdr:rowOff>
    </xdr:from>
    <xdr:to>
      <xdr:col>107</xdr:col>
      <xdr:colOff>101600</xdr:colOff>
      <xdr:row>77</xdr:row>
      <xdr:rowOff>88559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79686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12844</xdr:rowOff>
    </xdr:from>
    <xdr:to>
      <xdr:col>102</xdr:col>
      <xdr:colOff>165100</xdr:colOff>
      <xdr:row>77</xdr:row>
      <xdr:rowOff>114444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105571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20351</xdr:rowOff>
    </xdr:from>
    <xdr:to>
      <xdr:col>98</xdr:col>
      <xdr:colOff>38100</xdr:colOff>
      <xdr:row>77</xdr:row>
      <xdr:rowOff>121951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113078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費の変動により単年度で大きく数値は変化するが、物件費、普通建設事業費及び扶助費が増加している一方、補助費等については、新型コロナウイルス感染症対策等の補助金関連の臨時的経費が減少したこと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普通建設事業費については、温泉施設の改修等により増額した。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今後は、公共施設の改修工事等により、公債費の上昇が見込まれる。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2,821
2,807
150.40
4,834,929
4,656,580
118,484
2,574,409
3,705,964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87331</xdr:rowOff>
    </xdr:from>
    <xdr:to>
      <xdr:col>24</xdr:col>
      <xdr:colOff>63500</xdr:colOff>
      <xdr:row>37</xdr:row>
      <xdr:rowOff>87979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0981"/>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87331</xdr:rowOff>
    </xdr:from>
    <xdr:to>
      <xdr:col>19</xdr:col>
      <xdr:colOff>177800</xdr:colOff>
      <xdr:row>37</xdr:row>
      <xdr:rowOff>90037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0981"/>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90037</xdr:rowOff>
    </xdr:from>
    <xdr:to>
      <xdr:col>15</xdr:col>
      <xdr:colOff>50800</xdr:colOff>
      <xdr:row>37</xdr:row>
      <xdr:rowOff>107524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3687"/>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88170</xdr:rowOff>
    </xdr:from>
    <xdr:to>
      <xdr:col>10</xdr:col>
      <xdr:colOff>114300</xdr:colOff>
      <xdr:row>37</xdr:row>
      <xdr:rowOff>107524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182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37179</xdr:rowOff>
    </xdr:from>
    <xdr:to>
      <xdr:col>24</xdr:col>
      <xdr:colOff>114300</xdr:colOff>
      <xdr:row>37</xdr:row>
      <xdr:rowOff>138779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36531</xdr:rowOff>
    </xdr:from>
    <xdr:to>
      <xdr:col>20</xdr:col>
      <xdr:colOff>38100</xdr:colOff>
      <xdr:row>37</xdr:row>
      <xdr:rowOff>138131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129259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39237</xdr:rowOff>
    </xdr:from>
    <xdr:to>
      <xdr:col>15</xdr:col>
      <xdr:colOff>101600</xdr:colOff>
      <xdr:row>37</xdr:row>
      <xdr:rowOff>140837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131963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56724</xdr:rowOff>
    </xdr:from>
    <xdr:to>
      <xdr:col>10</xdr:col>
      <xdr:colOff>165100</xdr:colOff>
      <xdr:row>37</xdr:row>
      <xdr:rowOff>158324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149451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37370</xdr:rowOff>
    </xdr:from>
    <xdr:to>
      <xdr:col>6</xdr:col>
      <xdr:colOff>38100</xdr:colOff>
      <xdr:row>37</xdr:row>
      <xdr:rowOff>138970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130097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158622</xdr:rowOff>
    </xdr:from>
    <xdr:to>
      <xdr:col>24</xdr:col>
      <xdr:colOff>63500</xdr:colOff>
      <xdr:row>57</xdr:row>
      <xdr:rowOff>41283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59822"/>
          <a:ext cx="838200" cy="5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12868</xdr:rowOff>
    </xdr:from>
    <xdr:to>
      <xdr:col>19</xdr:col>
      <xdr:colOff>177800</xdr:colOff>
      <xdr:row>57</xdr:row>
      <xdr:rowOff>41283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85518"/>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116490</xdr:rowOff>
    </xdr:from>
    <xdr:to>
      <xdr:col>15</xdr:col>
      <xdr:colOff>50800</xdr:colOff>
      <xdr:row>57</xdr:row>
      <xdr:rowOff>12868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7690"/>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39332</xdr:rowOff>
    </xdr:from>
    <xdr:to>
      <xdr:col>10</xdr:col>
      <xdr:colOff>114300</xdr:colOff>
      <xdr:row>56</xdr:row>
      <xdr:rowOff>116490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640532"/>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107822</xdr:rowOff>
    </xdr:from>
    <xdr:to>
      <xdr:col>24</xdr:col>
      <xdr:colOff>114300</xdr:colOff>
      <xdr:row>57</xdr:row>
      <xdr:rowOff>37972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130699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161933</xdr:rowOff>
    </xdr:from>
    <xdr:to>
      <xdr:col>20</xdr:col>
      <xdr:colOff>38100</xdr:colOff>
      <xdr:row>57</xdr:row>
      <xdr:rowOff>92083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83210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133518</xdr:rowOff>
    </xdr:from>
    <xdr:to>
      <xdr:col>15</xdr:col>
      <xdr:colOff>101600</xdr:colOff>
      <xdr:row>57</xdr:row>
      <xdr:rowOff>63668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54795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65690</xdr:rowOff>
    </xdr:from>
    <xdr:to>
      <xdr:col>10</xdr:col>
      <xdr:colOff>165100</xdr:colOff>
      <xdr:row>56</xdr:row>
      <xdr:rowOff>167290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159982</xdr:rowOff>
    </xdr:from>
    <xdr:to>
      <xdr:col>6</xdr:col>
      <xdr:colOff>38100</xdr:colOff>
      <xdr:row>56</xdr:row>
      <xdr:rowOff>90132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106659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144013</xdr:rowOff>
    </xdr:from>
    <xdr:to>
      <xdr:col>24</xdr:col>
      <xdr:colOff>63500</xdr:colOff>
      <xdr:row>76</xdr:row>
      <xdr:rowOff>946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02763"/>
          <a:ext cx="8382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946</xdr:rowOff>
    </xdr:from>
    <xdr:to>
      <xdr:col>19</xdr:col>
      <xdr:colOff>177800</xdr:colOff>
      <xdr:row>76</xdr:row>
      <xdr:rowOff>38630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31146"/>
          <a:ext cx="889000" cy="3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38630</xdr:rowOff>
    </xdr:from>
    <xdr:to>
      <xdr:col>15</xdr:col>
      <xdr:colOff>50800</xdr:colOff>
      <xdr:row>76</xdr:row>
      <xdr:rowOff>113830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8830"/>
          <a:ext cx="889000" cy="7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113830</xdr:rowOff>
    </xdr:from>
    <xdr:to>
      <xdr:col>10</xdr:col>
      <xdr:colOff>114300</xdr:colOff>
      <xdr:row>76</xdr:row>
      <xdr:rowOff>140793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44030"/>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93213</xdr:rowOff>
    </xdr:from>
    <xdr:to>
      <xdr:col>24</xdr:col>
      <xdr:colOff>114300</xdr:colOff>
      <xdr:row>76</xdr:row>
      <xdr:rowOff>23363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116090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0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121596</xdr:rowOff>
    </xdr:from>
    <xdr:to>
      <xdr:col>20</xdr:col>
      <xdr:colOff>38100</xdr:colOff>
      <xdr:row>76</xdr:row>
      <xdr:rowOff>51746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68273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159280</xdr:rowOff>
    </xdr:from>
    <xdr:to>
      <xdr:col>15</xdr:col>
      <xdr:colOff>101600</xdr:colOff>
      <xdr:row>76</xdr:row>
      <xdr:rowOff>89430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105957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63030</xdr:rowOff>
    </xdr:from>
    <xdr:to>
      <xdr:col>10</xdr:col>
      <xdr:colOff>165100</xdr:colOff>
      <xdr:row>76</xdr:row>
      <xdr:rowOff>164630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155757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89993</xdr:rowOff>
    </xdr:from>
    <xdr:to>
      <xdr:col>6</xdr:col>
      <xdr:colOff>38100</xdr:colOff>
      <xdr:row>77</xdr:row>
      <xdr:rowOff>20143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36671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129459</xdr:rowOff>
    </xdr:from>
    <xdr:to>
      <xdr:col>24</xdr:col>
      <xdr:colOff>63500</xdr:colOff>
      <xdr:row>97</xdr:row>
      <xdr:rowOff>131077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60109"/>
          <a:ext cx="8382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120160</xdr:rowOff>
    </xdr:from>
    <xdr:to>
      <xdr:col>19</xdr:col>
      <xdr:colOff>177800</xdr:colOff>
      <xdr:row>97</xdr:row>
      <xdr:rowOff>129459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0810"/>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120160</xdr:rowOff>
    </xdr:from>
    <xdr:to>
      <xdr:col>15</xdr:col>
      <xdr:colOff>50800</xdr:colOff>
      <xdr:row>97</xdr:row>
      <xdr:rowOff>126614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0810"/>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109417</xdr:rowOff>
    </xdr:from>
    <xdr:to>
      <xdr:col>10</xdr:col>
      <xdr:colOff>114300</xdr:colOff>
      <xdr:row>97</xdr:row>
      <xdr:rowOff>126614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40067"/>
          <a:ext cx="8890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80277</xdr:rowOff>
    </xdr:from>
    <xdr:to>
      <xdr:col>24</xdr:col>
      <xdr:colOff>114300</xdr:colOff>
      <xdr:row>98</xdr:row>
      <xdr:rowOff>10427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58704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78659</xdr:rowOff>
    </xdr:from>
    <xdr:to>
      <xdr:col>20</xdr:col>
      <xdr:colOff>38100</xdr:colOff>
      <xdr:row>98</xdr:row>
      <xdr:rowOff>8809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25336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69360</xdr:rowOff>
    </xdr:from>
    <xdr:to>
      <xdr:col>15</xdr:col>
      <xdr:colOff>101600</xdr:colOff>
      <xdr:row>97</xdr:row>
      <xdr:rowOff>170960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16037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75814</xdr:rowOff>
    </xdr:from>
    <xdr:to>
      <xdr:col>10</xdr:col>
      <xdr:colOff>165100</xdr:colOff>
      <xdr:row>98</xdr:row>
      <xdr:rowOff>5964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22491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8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58617</xdr:rowOff>
    </xdr:from>
    <xdr:to>
      <xdr:col>6</xdr:col>
      <xdr:colOff>38100</xdr:colOff>
      <xdr:row>97</xdr:row>
      <xdr:rowOff>160217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5294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78413</xdr:rowOff>
    </xdr:from>
    <xdr:to>
      <xdr:col>55</xdr:col>
      <xdr:colOff>0</xdr:colOff>
      <xdr:row>39</xdr:row>
      <xdr:rowOff>82659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6496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71773</xdr:rowOff>
    </xdr:from>
    <xdr:to>
      <xdr:col>50</xdr:col>
      <xdr:colOff>114300</xdr:colOff>
      <xdr:row>39</xdr:row>
      <xdr:rowOff>78413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58323"/>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74821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583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74821</xdr:rowOff>
    </xdr:from>
    <xdr:to>
      <xdr:col>41</xdr:col>
      <xdr:colOff>50800</xdr:colOff>
      <xdr:row>39</xdr:row>
      <xdr:rowOff>78631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613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31859</xdr:rowOff>
    </xdr:from>
    <xdr:to>
      <xdr:col>55</xdr:col>
      <xdr:colOff>50800</xdr:colOff>
      <xdr:row>39</xdr:row>
      <xdr:rowOff>133459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27613</xdr:rowOff>
    </xdr:from>
    <xdr:to>
      <xdr:col>50</xdr:col>
      <xdr:colOff>165100</xdr:colOff>
      <xdr:row>39</xdr:row>
      <xdr:rowOff>129213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120340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80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20973</xdr:rowOff>
    </xdr:from>
    <xdr:to>
      <xdr:col>46</xdr:col>
      <xdr:colOff>38100</xdr:colOff>
      <xdr:row>39</xdr:row>
      <xdr:rowOff>122573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113700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80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24021</xdr:rowOff>
    </xdr:from>
    <xdr:to>
      <xdr:col>41</xdr:col>
      <xdr:colOff>101600</xdr:colOff>
      <xdr:row>39</xdr:row>
      <xdr:rowOff>125621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116748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0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120558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98474</xdr:rowOff>
    </xdr:from>
    <xdr:to>
      <xdr:col>55</xdr:col>
      <xdr:colOff>0</xdr:colOff>
      <xdr:row>57</xdr:row>
      <xdr:rowOff>108314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1124"/>
          <a:ext cx="8382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106830</xdr:rowOff>
    </xdr:from>
    <xdr:to>
      <xdr:col>50</xdr:col>
      <xdr:colOff>114300</xdr:colOff>
      <xdr:row>57</xdr:row>
      <xdr:rowOff>108314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79480"/>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99209</xdr:rowOff>
    </xdr:from>
    <xdr:to>
      <xdr:col>45</xdr:col>
      <xdr:colOff>177800</xdr:colOff>
      <xdr:row>57</xdr:row>
      <xdr:rowOff>106830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00409"/>
          <a:ext cx="8890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99209</xdr:rowOff>
    </xdr:from>
    <xdr:to>
      <xdr:col>41</xdr:col>
      <xdr:colOff>50800</xdr:colOff>
      <xdr:row>57</xdr:row>
      <xdr:rowOff>117525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00409"/>
          <a:ext cx="889000" cy="18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47674</xdr:rowOff>
    </xdr:from>
    <xdr:to>
      <xdr:col>55</xdr:col>
      <xdr:colOff>50800</xdr:colOff>
      <xdr:row>57</xdr:row>
      <xdr:rowOff>149274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57514</xdr:rowOff>
    </xdr:from>
    <xdr:to>
      <xdr:col>50</xdr:col>
      <xdr:colOff>165100</xdr:colOff>
      <xdr:row>57</xdr:row>
      <xdr:rowOff>159114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150241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2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56030</xdr:rowOff>
    </xdr:from>
    <xdr:to>
      <xdr:col>46</xdr:col>
      <xdr:colOff>38100</xdr:colOff>
      <xdr:row>57</xdr:row>
      <xdr:rowOff>157630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148757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48409</xdr:rowOff>
    </xdr:from>
    <xdr:to>
      <xdr:col>41</xdr:col>
      <xdr:colOff>101600</xdr:colOff>
      <xdr:row>56</xdr:row>
      <xdr:rowOff>150009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166536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66725</xdr:rowOff>
    </xdr:from>
    <xdr:to>
      <xdr:col>36</xdr:col>
      <xdr:colOff>165100</xdr:colOff>
      <xdr:row>57</xdr:row>
      <xdr:rowOff>168325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159452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77445</xdr:rowOff>
    </xdr:from>
    <xdr:to>
      <xdr:col>55</xdr:col>
      <xdr:colOff>0</xdr:colOff>
      <xdr:row>77</xdr:row>
      <xdr:rowOff>66945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36195"/>
          <a:ext cx="838200" cy="3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66945</xdr:rowOff>
    </xdr:from>
    <xdr:to>
      <xdr:col>50</xdr:col>
      <xdr:colOff>114300</xdr:colOff>
      <xdr:row>78</xdr:row>
      <xdr:rowOff>76371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68595"/>
          <a:ext cx="889000" cy="1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76371</xdr:rowOff>
    </xdr:from>
    <xdr:to>
      <xdr:col>45</xdr:col>
      <xdr:colOff>177800</xdr:colOff>
      <xdr:row>78</xdr:row>
      <xdr:rowOff>82451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4947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82451</xdr:rowOff>
    </xdr:from>
    <xdr:to>
      <xdr:col>41</xdr:col>
      <xdr:colOff>50800</xdr:colOff>
      <xdr:row>78</xdr:row>
      <xdr:rowOff>141247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5555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26645</xdr:rowOff>
    </xdr:from>
    <xdr:to>
      <xdr:col>55</xdr:col>
      <xdr:colOff>50800</xdr:colOff>
      <xdr:row>75</xdr:row>
      <xdr:rowOff>128245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49522</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16145</xdr:rowOff>
    </xdr:from>
    <xdr:to>
      <xdr:col>50</xdr:col>
      <xdr:colOff>165100</xdr:colOff>
      <xdr:row>77</xdr:row>
      <xdr:rowOff>117745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25571</xdr:rowOff>
    </xdr:from>
    <xdr:to>
      <xdr:col>46</xdr:col>
      <xdr:colOff>38100</xdr:colOff>
      <xdr:row>78</xdr:row>
      <xdr:rowOff>127171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9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31651</xdr:rowOff>
    </xdr:from>
    <xdr:to>
      <xdr:col>41</xdr:col>
      <xdr:colOff>101600</xdr:colOff>
      <xdr:row>78</xdr:row>
      <xdr:rowOff>133251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90447</xdr:rowOff>
    </xdr:from>
    <xdr:to>
      <xdr:col>36</xdr:col>
      <xdr:colOff>165100</xdr:colOff>
      <xdr:row>79</xdr:row>
      <xdr:rowOff>20597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11724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41653</xdr:rowOff>
    </xdr:from>
    <xdr:to>
      <xdr:col>55</xdr:col>
      <xdr:colOff>0</xdr:colOff>
      <xdr:row>98</xdr:row>
      <xdr:rowOff>76384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43753"/>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27670</xdr:rowOff>
    </xdr:from>
    <xdr:to>
      <xdr:col>50</xdr:col>
      <xdr:colOff>114300</xdr:colOff>
      <xdr:row>98</xdr:row>
      <xdr:rowOff>41653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29770"/>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27670</xdr:rowOff>
    </xdr:from>
    <xdr:to>
      <xdr:col>45</xdr:col>
      <xdr:colOff>177800</xdr:colOff>
      <xdr:row>98</xdr:row>
      <xdr:rowOff>50144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9770"/>
          <a:ext cx="889000" cy="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40830</xdr:rowOff>
    </xdr:from>
    <xdr:to>
      <xdr:col>41</xdr:col>
      <xdr:colOff>50800</xdr:colOff>
      <xdr:row>98</xdr:row>
      <xdr:rowOff>50144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42930"/>
          <a:ext cx="8890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25584</xdr:rowOff>
    </xdr:from>
    <xdr:to>
      <xdr:col>55</xdr:col>
      <xdr:colOff>50800</xdr:colOff>
      <xdr:row>98</xdr:row>
      <xdr:rowOff>127184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162303</xdr:rowOff>
    </xdr:from>
    <xdr:to>
      <xdr:col>50</xdr:col>
      <xdr:colOff>165100</xdr:colOff>
      <xdr:row>98</xdr:row>
      <xdr:rowOff>92453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83580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148320</xdr:rowOff>
    </xdr:from>
    <xdr:to>
      <xdr:col>46</xdr:col>
      <xdr:colOff>38100</xdr:colOff>
      <xdr:row>98</xdr:row>
      <xdr:rowOff>78470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69597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7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170794</xdr:rowOff>
    </xdr:from>
    <xdr:to>
      <xdr:col>41</xdr:col>
      <xdr:colOff>101600</xdr:colOff>
      <xdr:row>98</xdr:row>
      <xdr:rowOff>100944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92071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161480</xdr:rowOff>
    </xdr:from>
    <xdr:to>
      <xdr:col>36</xdr:col>
      <xdr:colOff>165100</xdr:colOff>
      <xdr:row>98</xdr:row>
      <xdr:rowOff>91630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82757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149982</xdr:rowOff>
    </xdr:from>
    <xdr:to>
      <xdr:col>85</xdr:col>
      <xdr:colOff>127000</xdr:colOff>
      <xdr:row>36</xdr:row>
      <xdr:rowOff>112437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79282"/>
          <a:ext cx="838200" cy="30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149982</xdr:rowOff>
    </xdr:from>
    <xdr:to>
      <xdr:col>81</xdr:col>
      <xdr:colOff>50800</xdr:colOff>
      <xdr:row>36</xdr:row>
      <xdr:rowOff>165696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79282"/>
          <a:ext cx="889000" cy="3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165696</xdr:rowOff>
    </xdr:from>
    <xdr:to>
      <xdr:col>76</xdr:col>
      <xdr:colOff>114300</xdr:colOff>
      <xdr:row>37</xdr:row>
      <xdr:rowOff>40826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37896"/>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40826</xdr:rowOff>
    </xdr:from>
    <xdr:to>
      <xdr:col>71</xdr:col>
      <xdr:colOff>177800</xdr:colOff>
      <xdr:row>37</xdr:row>
      <xdr:rowOff>52466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84476"/>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61637</xdr:rowOff>
    </xdr:from>
    <xdr:to>
      <xdr:col>85</xdr:col>
      <xdr:colOff>177800</xdr:colOff>
      <xdr:row>36</xdr:row>
      <xdr:rowOff>163237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84514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99182</xdr:rowOff>
    </xdr:from>
    <xdr:to>
      <xdr:col>81</xdr:col>
      <xdr:colOff>101600</xdr:colOff>
      <xdr:row>35</xdr:row>
      <xdr:rowOff>29332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45859</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70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114896</xdr:rowOff>
    </xdr:from>
    <xdr:to>
      <xdr:col>76</xdr:col>
      <xdr:colOff>165100</xdr:colOff>
      <xdr:row>37</xdr:row>
      <xdr:rowOff>45046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61573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161476</xdr:rowOff>
    </xdr:from>
    <xdr:to>
      <xdr:col>72</xdr:col>
      <xdr:colOff>38100</xdr:colOff>
      <xdr:row>37</xdr:row>
      <xdr:rowOff>91626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82753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1666</xdr:rowOff>
    </xdr:from>
    <xdr:to>
      <xdr:col>67</xdr:col>
      <xdr:colOff>101600</xdr:colOff>
      <xdr:row>37</xdr:row>
      <xdr:rowOff>103266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119793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125422</xdr:rowOff>
    </xdr:from>
    <xdr:to>
      <xdr:col>85</xdr:col>
      <xdr:colOff>127000</xdr:colOff>
      <xdr:row>57</xdr:row>
      <xdr:rowOff>126940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9807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125422</xdr:rowOff>
    </xdr:from>
    <xdr:to>
      <xdr:col>81</xdr:col>
      <xdr:colOff>50800</xdr:colOff>
      <xdr:row>57</xdr:row>
      <xdr:rowOff>164806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8072"/>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164337</xdr:rowOff>
    </xdr:from>
    <xdr:to>
      <xdr:col>76</xdr:col>
      <xdr:colOff>114300</xdr:colOff>
      <xdr:row>57</xdr:row>
      <xdr:rowOff>164806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698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164337</xdr:rowOff>
    </xdr:from>
    <xdr:to>
      <xdr:col>71</xdr:col>
      <xdr:colOff>177800</xdr:colOff>
      <xdr:row>58</xdr:row>
      <xdr:rowOff>37698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6987"/>
          <a:ext cx="889000" cy="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76140</xdr:rowOff>
    </xdr:from>
    <xdr:to>
      <xdr:col>85</xdr:col>
      <xdr:colOff>177800</xdr:colOff>
      <xdr:row>58</xdr:row>
      <xdr:rowOff>6290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54567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74622</xdr:rowOff>
    </xdr:from>
    <xdr:to>
      <xdr:col>81</xdr:col>
      <xdr:colOff>101600</xdr:colOff>
      <xdr:row>58</xdr:row>
      <xdr:rowOff>4772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21299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114006</xdr:rowOff>
    </xdr:from>
    <xdr:to>
      <xdr:col>76</xdr:col>
      <xdr:colOff>165100</xdr:colOff>
      <xdr:row>58</xdr:row>
      <xdr:rowOff>44156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35283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113537</xdr:rowOff>
    </xdr:from>
    <xdr:to>
      <xdr:col>72</xdr:col>
      <xdr:colOff>38100</xdr:colOff>
      <xdr:row>58</xdr:row>
      <xdr:rowOff>43687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34814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158348</xdr:rowOff>
    </xdr:from>
    <xdr:to>
      <xdr:col>67</xdr:col>
      <xdr:colOff>101600</xdr:colOff>
      <xdr:row>58</xdr:row>
      <xdr:rowOff>88498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79625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109686</xdr:rowOff>
    </xdr:from>
    <xdr:to>
      <xdr:col>85</xdr:col>
      <xdr:colOff>127000</xdr:colOff>
      <xdr:row>97</xdr:row>
      <xdr:rowOff>127864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40336"/>
          <a:ext cx="8382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119782</xdr:rowOff>
    </xdr:from>
    <xdr:to>
      <xdr:col>81</xdr:col>
      <xdr:colOff>50800</xdr:colOff>
      <xdr:row>97</xdr:row>
      <xdr:rowOff>127864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50432"/>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119782</xdr:rowOff>
    </xdr:from>
    <xdr:to>
      <xdr:col>76</xdr:col>
      <xdr:colOff>114300</xdr:colOff>
      <xdr:row>97</xdr:row>
      <xdr:rowOff>123783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5043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122543</xdr:rowOff>
    </xdr:from>
    <xdr:to>
      <xdr:col>71</xdr:col>
      <xdr:colOff>177800</xdr:colOff>
      <xdr:row>97</xdr:row>
      <xdr:rowOff>123783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53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58886</xdr:rowOff>
    </xdr:from>
    <xdr:to>
      <xdr:col>85</xdr:col>
      <xdr:colOff>177800</xdr:colOff>
      <xdr:row>97</xdr:row>
      <xdr:rowOff>160486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37313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6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77064</xdr:rowOff>
    </xdr:from>
    <xdr:to>
      <xdr:col>81</xdr:col>
      <xdr:colOff>101600</xdr:colOff>
      <xdr:row>98</xdr:row>
      <xdr:rowOff>7214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169791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0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68982</xdr:rowOff>
    </xdr:from>
    <xdr:to>
      <xdr:col>76</xdr:col>
      <xdr:colOff>165100</xdr:colOff>
      <xdr:row>97</xdr:row>
      <xdr:rowOff>170582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161709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72983</xdr:rowOff>
    </xdr:from>
    <xdr:to>
      <xdr:col>72</xdr:col>
      <xdr:colOff>38100</xdr:colOff>
      <xdr:row>98</xdr:row>
      <xdr:rowOff>3133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165710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71743</xdr:rowOff>
    </xdr:from>
    <xdr:to>
      <xdr:col>67</xdr:col>
      <xdr:colOff>101600</xdr:colOff>
      <xdr:row>98</xdr:row>
      <xdr:rowOff>1893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164470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普通建設事業費の増減により数値の変化が大きくなる傾向にある。令和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年度においては温泉施設の改修が始まったことにより、商工費が大きく増加している。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民生費については、社会保障費の増加に伴い、年々上昇傾向にあり、今後も同様に上昇していくことが見込まれる。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財政調整基金については地方交付税等の増加に伴う一般財源の充足により取り崩しを行っていない。実質収支及び実質単年度収支についても同様の理由により数値が良好な状況である。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病院事業会計の実質収支については、病床利用率の向上等により経営改善が図られている。各会計の執行状況や基金の状況を確認しながら堅実で効率的な財政運営を推進する。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年度から始まった温泉施設改修及び今後見込まれる公共施設の改修等により、数値が上昇していく見込みである。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財政調整基金及び減債基金については横ばいだが、特定目的基金については、札沼線代替輸送事業等基金及びふるさと納税基金を積み立てたことから、前年度より増加している。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今後見込まれる公共施設の改修等に対し、計画的にそれぞれの目的にあった基金を取り崩していく。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・札沼線代替輸送事業等基金～北海道旅客鉄道札沼線の北海道医療大学駅と浦臼間の廃線に伴う代替輸送事業及びまちづくりに充てる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・地域福祉基金～地域福祉の増進を図るために民間団体が行う事業を支援する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施設撤去工事等の委託金受け入れによる増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・ふるさと納税基金～寄附金積み立てによる増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各基金の目的に沿った運用・積み立てを行う。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災害等の不測の事態に備え、適正な運用・積み立てを行っていく。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温泉施設改修等の完了後における起債の償還が開始された際の財源不足を補てんするため、計画的に取り崩していく。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77</v>
      </c>
      <c r="C2" s="176"/>
      <c r="D2" s="177"/>
    </row>
    <row r="3" spans="1:119"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4834929</v>
      </c>
      <c r="BO4" s="358"/>
      <c r="BP4" s="358"/>
      <c r="BQ4" s="358"/>
      <c r="BR4" s="358"/>
      <c r="BS4" s="358"/>
      <c r="BT4" s="358"/>
      <c r="BU4" s="359"/>
      <c r="BV4" s="357">
        <v>4440370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4.5999999999999996</v>
      </c>
      <c r="CU4" s="364"/>
      <c r="CV4" s="364"/>
      <c r="CW4" s="364"/>
      <c r="CX4" s="364"/>
      <c r="CY4" s="364"/>
      <c r="CZ4" s="364"/>
      <c r="DA4" s="365"/>
      <c r="DB4" s="363">
        <v>3.7</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4656580</v>
      </c>
      <c r="BO5" s="395"/>
      <c r="BP5" s="395"/>
      <c r="BQ5" s="395"/>
      <c r="BR5" s="395"/>
      <c r="BS5" s="395"/>
      <c r="BT5" s="395"/>
      <c r="BU5" s="396"/>
      <c r="BV5" s="394">
        <v>4344343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87.2</v>
      </c>
      <c r="CU5" s="392"/>
      <c r="CV5" s="392"/>
      <c r="CW5" s="392"/>
      <c r="CX5" s="392"/>
      <c r="CY5" s="392"/>
      <c r="CZ5" s="392"/>
      <c r="DA5" s="393"/>
      <c r="DB5" s="391">
        <v>85.1</v>
      </c>
      <c r="DC5" s="392"/>
      <c r="DD5" s="392"/>
      <c r="DE5" s="392"/>
      <c r="DF5" s="392"/>
      <c r="DG5" s="392"/>
      <c r="DH5" s="392"/>
      <c r="DI5" s="393"/>
    </row>
    <row r="6" spans="1:119"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178349</v>
      </c>
      <c r="BO6" s="395"/>
      <c r="BP6" s="395"/>
      <c r="BQ6" s="395"/>
      <c r="BR6" s="395"/>
      <c r="BS6" s="395"/>
      <c r="BT6" s="395"/>
      <c r="BU6" s="396"/>
      <c r="BV6" s="394">
        <v>96027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87.5</v>
      </c>
      <c r="CU6" s="432"/>
      <c r="CV6" s="432"/>
      <c r="CW6" s="432"/>
      <c r="CX6" s="432"/>
      <c r="CY6" s="432"/>
      <c r="CZ6" s="432"/>
      <c r="DA6" s="433"/>
      <c r="DB6" s="431">
        <v>85.8</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59865</v>
      </c>
      <c r="BO7" s="395"/>
      <c r="BP7" s="395"/>
      <c r="BQ7" s="395"/>
      <c r="BR7" s="395"/>
      <c r="BS7" s="395"/>
      <c r="BT7" s="395"/>
      <c r="BU7" s="396"/>
      <c r="BV7" s="394">
        <v>2006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2574409</v>
      </c>
      <c r="CU7" s="395"/>
      <c r="CV7" s="395"/>
      <c r="CW7" s="395"/>
      <c r="CX7" s="395"/>
      <c r="CY7" s="395"/>
      <c r="CZ7" s="395"/>
      <c r="DA7" s="396"/>
      <c r="DB7" s="394">
        <v>2544707</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118484</v>
      </c>
      <c r="BO8" s="395"/>
      <c r="BP8" s="395"/>
      <c r="BQ8" s="395"/>
      <c r="BR8" s="395"/>
      <c r="BS8" s="395"/>
      <c r="BT8" s="395"/>
      <c r="BU8" s="396"/>
      <c r="BV8" s="394">
        <v>94021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0.15</v>
      </c>
      <c r="DC8" s="435"/>
      <c r="DD8" s="435"/>
      <c r="DE8" s="435"/>
      <c r="DF8" s="435"/>
      <c r="DG8" s="435"/>
      <c r="DH8" s="435"/>
      <c r="DI8" s="436"/>
    </row>
    <row r="9" spans="1:119" ht="18.75" customHeight="1" thickBot="1">
      <c r="A9" s="175"/>
      <c r="B9" s="388" t="s">
        <v>106</v>
      </c>
      <c r="C9" s="389"/>
      <c r="D9" s="389"/>
      <c r="E9" s="389"/>
      <c r="F9" s="389"/>
      <c r="G9" s="389"/>
      <c r="H9" s="389"/>
      <c r="I9" s="389"/>
      <c r="J9" s="389"/>
      <c r="K9" s="437"/>
      <c r="L9" s="438" t="s">
        <v>107</v>
      </c>
      <c r="M9" s="439"/>
      <c r="N9" s="439"/>
      <c r="O9" s="439"/>
      <c r="P9" s="439"/>
      <c r="Q9" s="440"/>
      <c r="R9" s="441">
        <v>3691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24463</v>
      </c>
      <c r="BO9" s="395"/>
      <c r="BP9" s="395"/>
      <c r="BQ9" s="395"/>
      <c r="BR9" s="395"/>
      <c r="BS9" s="395"/>
      <c r="BT9" s="395"/>
      <c r="BU9" s="396"/>
      <c r="BV9" s="394">
        <v>2346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12.2</v>
      </c>
      <c r="CU9" s="392"/>
      <c r="CV9" s="392"/>
      <c r="CW9" s="392"/>
      <c r="CX9" s="392"/>
      <c r="CY9" s="392"/>
      <c r="CZ9" s="392"/>
      <c r="DA9" s="393"/>
      <c r="DB9" s="391">
        <v>11.5</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112</v>
      </c>
      <c r="M10" s="424"/>
      <c r="N10" s="424"/>
      <c r="O10" s="424"/>
      <c r="P10" s="424"/>
      <c r="Q10" s="425"/>
      <c r="R10" s="445">
        <v>4577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235</v>
      </c>
      <c r="BO10" s="395"/>
      <c r="BP10" s="395"/>
      <c r="BQ10" s="395"/>
      <c r="BR10" s="395"/>
      <c r="BS10" s="395"/>
      <c r="BT10" s="395"/>
      <c r="BU10" s="396"/>
      <c r="BV10" s="394">
        <v>43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c r="A12" s="175"/>
      <c r="B12" s="454" t="s">
        <v>123</v>
      </c>
      <c r="C12" s="455"/>
      <c r="D12" s="455"/>
      <c r="E12" s="455"/>
      <c r="F12" s="455"/>
      <c r="G12" s="455"/>
      <c r="H12" s="455"/>
      <c r="I12" s="455"/>
      <c r="J12" s="455"/>
      <c r="K12" s="456"/>
      <c r="L12" s="463" t="s">
        <v>124</v>
      </c>
      <c r="M12" s="464"/>
      <c r="N12" s="464"/>
      <c r="O12" s="464"/>
      <c r="P12" s="464"/>
      <c r="Q12" s="465"/>
      <c r="R12" s="466">
        <v>2821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130</v>
      </c>
      <c r="N13" s="486"/>
      <c r="O13" s="486"/>
      <c r="P13" s="486"/>
      <c r="Q13" s="487"/>
      <c r="R13" s="478">
        <v>2807</v>
      </c>
      <c r="S13" s="479"/>
      <c r="T13" s="479"/>
      <c r="U13" s="479"/>
      <c r="V13" s="480"/>
      <c r="W13" s="410" t="s">
        <v>131</v>
      </c>
      <c r="X13" s="411"/>
      <c r="Y13" s="411"/>
      <c r="Z13" s="411"/>
      <c r="AA13" s="411"/>
      <c r="AB13" s="401"/>
      <c r="AC13" s="445">
        <v>472</v>
      </c>
      <c r="AD13" s="446"/>
      <c r="AE13" s="446"/>
      <c r="AF13" s="446"/>
      <c r="AG13" s="488"/>
      <c r="AH13" s="445">
        <v>540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24698</v>
      </c>
      <c r="BO13" s="395"/>
      <c r="BP13" s="395"/>
      <c r="BQ13" s="395"/>
      <c r="BR13" s="395"/>
      <c r="BS13" s="395"/>
      <c r="BT13" s="395"/>
      <c r="BU13" s="396"/>
      <c r="BV13" s="394">
        <v>2389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4</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135</v>
      </c>
      <c r="M14" s="476"/>
      <c r="N14" s="476"/>
      <c r="O14" s="476"/>
      <c r="P14" s="476"/>
      <c r="Q14" s="477"/>
      <c r="R14" s="478">
        <v>2864</v>
      </c>
      <c r="S14" s="479"/>
      <c r="T14" s="479"/>
      <c r="U14" s="479"/>
      <c r="V14" s="480"/>
      <c r="W14" s="384"/>
      <c r="X14" s="385"/>
      <c r="Y14" s="385"/>
      <c r="Z14" s="385"/>
      <c r="AA14" s="385"/>
      <c r="AB14" s="374"/>
      <c r="AC14" s="481">
        <v>31.1</v>
      </c>
      <c r="AD14" s="482"/>
      <c r="AE14" s="482"/>
      <c r="AF14" s="482"/>
      <c r="AG14" s="483"/>
      <c r="AH14" s="481">
        <v>32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130</v>
      </c>
      <c r="N15" s="486"/>
      <c r="O15" s="486"/>
      <c r="P15" s="486"/>
      <c r="Q15" s="487"/>
      <c r="R15" s="478">
        <v>2854</v>
      </c>
      <c r="S15" s="479"/>
      <c r="T15" s="479"/>
      <c r="U15" s="479"/>
      <c r="V15" s="480"/>
      <c r="W15" s="410" t="s">
        <v>137</v>
      </c>
      <c r="X15" s="411"/>
      <c r="Y15" s="411"/>
      <c r="Z15" s="411"/>
      <c r="AA15" s="411"/>
      <c r="AB15" s="401"/>
      <c r="AC15" s="445">
        <v>163</v>
      </c>
      <c r="AD15" s="446"/>
      <c r="AE15" s="446"/>
      <c r="AF15" s="446"/>
      <c r="AG15" s="488"/>
      <c r="AH15" s="445">
        <v>187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362539</v>
      </c>
      <c r="BO15" s="358"/>
      <c r="BP15" s="358"/>
      <c r="BQ15" s="358"/>
      <c r="BR15" s="358"/>
      <c r="BS15" s="358"/>
      <c r="BT15" s="358"/>
      <c r="BU15" s="359"/>
      <c r="BV15" s="357">
        <v>359546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10.8</v>
      </c>
      <c r="AD16" s="482"/>
      <c r="AE16" s="482"/>
      <c r="AF16" s="482"/>
      <c r="AG16" s="483"/>
      <c r="AH16" s="481">
        <v>11.1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2489221</v>
      </c>
      <c r="BO16" s="395"/>
      <c r="BP16" s="395"/>
      <c r="BQ16" s="395"/>
      <c r="BR16" s="395"/>
      <c r="BS16" s="395"/>
      <c r="BT16" s="395"/>
      <c r="BU16" s="396"/>
      <c r="BV16" s="394">
        <v>2441461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881</v>
      </c>
      <c r="AD17" s="446"/>
      <c r="AE17" s="446"/>
      <c r="AF17" s="446"/>
      <c r="AG17" s="488"/>
      <c r="AH17" s="445">
        <v>959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438170</v>
      </c>
      <c r="BO17" s="395"/>
      <c r="BP17" s="395"/>
      <c r="BQ17" s="395"/>
      <c r="BR17" s="395"/>
      <c r="BS17" s="395"/>
      <c r="BT17" s="395"/>
      <c r="BU17" s="396"/>
      <c r="BV17" s="394">
        <v>436217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9" t="s">
        <v>147</v>
      </c>
      <c r="C18" s="437"/>
      <c r="D18" s="437"/>
      <c r="E18" s="520"/>
      <c r="F18" s="520"/>
      <c r="G18" s="520"/>
      <c r="H18" s="520"/>
      <c r="I18" s="520"/>
      <c r="J18" s="520"/>
      <c r="K18" s="520"/>
      <c r="L18" s="521">
        <v>150.4</v>
      </c>
      <c r="M18" s="521"/>
      <c r="N18" s="521"/>
      <c r="O18" s="521"/>
      <c r="P18" s="521"/>
      <c r="Q18" s="521"/>
      <c r="R18" s="522"/>
      <c r="S18" s="522"/>
      <c r="T18" s="522"/>
      <c r="U18" s="522"/>
      <c r="V18" s="523"/>
      <c r="W18" s="412"/>
      <c r="X18" s="413"/>
      <c r="Y18" s="413"/>
      <c r="Z18" s="413"/>
      <c r="AA18" s="413"/>
      <c r="AB18" s="404"/>
      <c r="AC18" s="524">
        <v>58.1</v>
      </c>
      <c r="AD18" s="525"/>
      <c r="AE18" s="525"/>
      <c r="AF18" s="525"/>
      <c r="AG18" s="526"/>
      <c r="AH18" s="524">
        <v>56.9</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2245977</v>
      </c>
      <c r="BO18" s="395"/>
      <c r="BP18" s="395"/>
      <c r="BQ18" s="395"/>
      <c r="BR18" s="395"/>
      <c r="BS18" s="395"/>
      <c r="BT18" s="395"/>
      <c r="BU18" s="396"/>
      <c r="BV18" s="394">
        <v>2173796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9" t="s">
        <v>149</v>
      </c>
      <c r="C19" s="437"/>
      <c r="D19" s="437"/>
      <c r="E19" s="520"/>
      <c r="F19" s="520"/>
      <c r="G19" s="520"/>
      <c r="H19" s="520"/>
      <c r="I19" s="520"/>
      <c r="J19" s="520"/>
      <c r="K19" s="520"/>
      <c r="L19" s="528">
        <v>25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3083406</v>
      </c>
      <c r="BO19" s="395"/>
      <c r="BP19" s="395"/>
      <c r="BQ19" s="395"/>
      <c r="BR19" s="395"/>
      <c r="BS19" s="395"/>
      <c r="BT19" s="395"/>
      <c r="BU19" s="396"/>
      <c r="BV19" s="394">
        <v>3054648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9" t="s">
        <v>151</v>
      </c>
      <c r="C20" s="437"/>
      <c r="D20" s="437"/>
      <c r="E20" s="520"/>
      <c r="F20" s="520"/>
      <c r="G20" s="520"/>
      <c r="H20" s="520"/>
      <c r="I20" s="520"/>
      <c r="J20" s="520"/>
      <c r="K20" s="520"/>
      <c r="L20" s="528">
        <v>1320</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3705964</v>
      </c>
      <c r="BO22" s="358"/>
      <c r="BP22" s="358"/>
      <c r="BQ22" s="358"/>
      <c r="BR22" s="358"/>
      <c r="BS22" s="358"/>
      <c r="BT22" s="358"/>
      <c r="BU22" s="359"/>
      <c r="BV22" s="357">
        <v>3630873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3699764</v>
      </c>
      <c r="BO23" s="395"/>
      <c r="BP23" s="395"/>
      <c r="BQ23" s="395"/>
      <c r="BR23" s="395"/>
      <c r="BS23" s="395"/>
      <c r="BT23" s="395"/>
      <c r="BU23" s="396"/>
      <c r="BV23" s="394">
        <v>3627273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6860</v>
      </c>
      <c r="R24" s="446"/>
      <c r="S24" s="446"/>
      <c r="T24" s="446"/>
      <c r="U24" s="446"/>
      <c r="V24" s="488"/>
      <c r="W24" s="540"/>
      <c r="X24" s="541"/>
      <c r="Y24" s="542"/>
      <c r="Z24" s="444" t="s">
        <v>162</v>
      </c>
      <c r="AA24" s="424"/>
      <c r="AB24" s="424"/>
      <c r="AC24" s="424"/>
      <c r="AD24" s="424"/>
      <c r="AE24" s="424"/>
      <c r="AF24" s="424"/>
      <c r="AG24" s="425"/>
      <c r="AH24" s="445">
        <v>66</v>
      </c>
      <c r="AI24" s="446"/>
      <c r="AJ24" s="446"/>
      <c r="AK24" s="446"/>
      <c r="AL24" s="488"/>
      <c r="AM24" s="445">
        <v>191400</v>
      </c>
      <c r="AN24" s="446"/>
      <c r="AO24" s="446"/>
      <c r="AP24" s="446"/>
      <c r="AQ24" s="446"/>
      <c r="AR24" s="488"/>
      <c r="AS24" s="445">
        <v>2900</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2684549</v>
      </c>
      <c r="BO24" s="395"/>
      <c r="BP24" s="395"/>
      <c r="BQ24" s="395"/>
      <c r="BR24" s="395"/>
      <c r="BS24" s="395"/>
      <c r="BT24" s="395"/>
      <c r="BU24" s="396"/>
      <c r="BV24" s="394">
        <v>2490899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6010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1124071</v>
      </c>
      <c r="BO25" s="358"/>
      <c r="BP25" s="358"/>
      <c r="BQ25" s="358"/>
      <c r="BR25" s="358"/>
      <c r="BS25" s="358"/>
      <c r="BT25" s="358"/>
      <c r="BU25" s="359"/>
      <c r="BV25" s="357">
        <v>430707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5690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2820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2280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729687</v>
      </c>
      <c r="BO28" s="358"/>
      <c r="BP28" s="358"/>
      <c r="BQ28" s="358"/>
      <c r="BR28" s="358"/>
      <c r="BS28" s="358"/>
      <c r="BT28" s="358"/>
      <c r="BU28" s="359"/>
      <c r="BV28" s="357">
        <v>729452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6</v>
      </c>
      <c r="M29" s="446"/>
      <c r="N29" s="446"/>
      <c r="O29" s="446"/>
      <c r="P29" s="488"/>
      <c r="Q29" s="445">
        <v>1870</v>
      </c>
      <c r="R29" s="446"/>
      <c r="S29" s="446"/>
      <c r="T29" s="446"/>
      <c r="U29" s="446"/>
      <c r="V29" s="488"/>
      <c r="W29" s="543"/>
      <c r="X29" s="544"/>
      <c r="Y29" s="545"/>
      <c r="Z29" s="444" t="s">
        <v>177</v>
      </c>
      <c r="AA29" s="424"/>
      <c r="AB29" s="424"/>
      <c r="AC29" s="424"/>
      <c r="AD29" s="424"/>
      <c r="AE29" s="424"/>
      <c r="AF29" s="424"/>
      <c r="AG29" s="425"/>
      <c r="AH29" s="445">
        <v>66</v>
      </c>
      <c r="AI29" s="446"/>
      <c r="AJ29" s="446"/>
      <c r="AK29" s="446"/>
      <c r="AL29" s="488"/>
      <c r="AM29" s="445">
        <v>191400</v>
      </c>
      <c r="AN29" s="446"/>
      <c r="AO29" s="446"/>
      <c r="AP29" s="446"/>
      <c r="AQ29" s="446"/>
      <c r="AR29" s="488"/>
      <c r="AS29" s="445">
        <v>2900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564594</v>
      </c>
      <c r="BO29" s="395"/>
      <c r="BP29" s="395"/>
      <c r="BQ29" s="395"/>
      <c r="BR29" s="395"/>
      <c r="BS29" s="395"/>
      <c r="BT29" s="395"/>
      <c r="BU29" s="396"/>
      <c r="BV29" s="394">
        <v>554983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97.4</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2571586</v>
      </c>
      <c r="BO30" s="517"/>
      <c r="BP30" s="517"/>
      <c r="BQ30" s="517"/>
      <c r="BR30" s="517"/>
      <c r="BS30" s="517"/>
      <c r="BT30" s="517"/>
      <c r="BU30" s="518"/>
      <c r="BV30" s="516">
        <v>2378425</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国民健康保険月形町立病院事業会計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月新水道企業団</v>
      </c>
      <c r="BZ34" s="585"/>
      <c r="CA34" s="585"/>
      <c r="CB34" s="585"/>
      <c r="CC34" s="585"/>
      <c r="CD34" s="585"/>
      <c r="CE34" s="585"/>
      <c r="CF34" s="585"/>
      <c r="CG34" s="585"/>
      <c r="CH34" s="585"/>
      <c r="CI34" s="585"/>
      <c r="CJ34" s="585"/>
      <c r="CK34" s="585"/>
      <c r="CL34" s="585"/>
      <c r="CM34" s="585"/>
      <c r="CN34" s="175"/>
      <c r="CO34" s="584">
        <f>IF(CQ34="","",MAX(C34:D43,U34:V43,AM34:AN43,BE34:BF43,BW34:BX43)+1)</f>
        <v>11</v>
      </c>
      <c r="CP34" s="584"/>
      <c r="CQ34" s="585" t="str">
        <f>IF('各会計、関係団体の財政状況及び健全化判断比率'!BS7="","",'各会計、関係団体の財政状況及び健全化判断比率'!BS7)</f>
        <v>㈱月形町振興公社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岩見沢地区消防事務組合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南空知ふるさと市町村圏組合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空知教育センター組合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H7xRGAX3Wgk8DNnzZwgWyMtkcPIoOzKsbNIwVjBqczNPma5HdjKyZLZbSS2Z4kYacfUQxTeS8D366ygQjgO8kg==" saltValue="A6esB3+YfQdR5UP8Hye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215</v>
      </c>
      <c r="C5" s="597"/>
      <c r="D5" s="597"/>
      <c r="E5" s="597"/>
      <c r="F5" s="597"/>
      <c r="G5" s="597"/>
      <c r="H5" s="597"/>
      <c r="I5" s="597"/>
      <c r="J5" s="597"/>
      <c r="K5" s="597"/>
      <c r="L5" s="597"/>
      <c r="M5" s="597"/>
      <c r="N5" s="597"/>
      <c r="O5" s="597"/>
      <c r="P5" s="597"/>
      <c r="Q5" s="598"/>
      <c r="R5" s="599">
        <v>275738</v>
      </c>
      <c r="S5" s="600"/>
      <c r="T5" s="600"/>
      <c r="U5" s="600"/>
      <c r="V5" s="600"/>
      <c r="W5" s="600"/>
      <c r="X5" s="600"/>
      <c r="Y5" s="601"/>
      <c r="Z5" s="602">
        <v>5.7</v>
      </c>
      <c r="AA5" s="602"/>
      <c r="AB5" s="602"/>
      <c r="AC5" s="602"/>
      <c r="AD5" s="603">
        <v>275738</v>
      </c>
      <c r="AE5" s="603"/>
      <c r="AF5" s="603"/>
      <c r="AG5" s="603"/>
      <c r="AH5" s="603"/>
      <c r="AI5" s="603"/>
      <c r="AJ5" s="603"/>
      <c r="AK5" s="603"/>
      <c r="AL5" s="604">
        <v>10.7</v>
      </c>
      <c r="AM5" s="605"/>
      <c r="AN5" s="605"/>
      <c r="AO5" s="606"/>
      <c r="AP5" s="596" t="s">
        <v>216</v>
      </c>
      <c r="AQ5" s="597"/>
      <c r="AR5" s="597"/>
      <c r="AS5" s="597"/>
      <c r="AT5" s="597"/>
      <c r="AU5" s="597"/>
      <c r="AV5" s="597"/>
      <c r="AW5" s="597"/>
      <c r="AX5" s="597"/>
      <c r="AY5" s="597"/>
      <c r="AZ5" s="597"/>
      <c r="BA5" s="597"/>
      <c r="BB5" s="597"/>
      <c r="BC5" s="597"/>
      <c r="BD5" s="597"/>
      <c r="BE5" s="597"/>
      <c r="BF5" s="598"/>
      <c r="BG5" s="610">
        <v>274050</v>
      </c>
      <c r="BH5" s="611"/>
      <c r="BI5" s="611"/>
      <c r="BJ5" s="611"/>
      <c r="BK5" s="611"/>
      <c r="BL5" s="611"/>
      <c r="BM5" s="611"/>
      <c r="BN5" s="612"/>
      <c r="BO5" s="613">
        <v>99.4</v>
      </c>
      <c r="BP5" s="613"/>
      <c r="BQ5" s="613"/>
      <c r="BR5" s="613"/>
      <c r="BS5" s="614">
        <v>2550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c r="B6" s="607" t="s">
        <v>220</v>
      </c>
      <c r="C6" s="608"/>
      <c r="D6" s="608"/>
      <c r="E6" s="608"/>
      <c r="F6" s="608"/>
      <c r="G6" s="608"/>
      <c r="H6" s="608"/>
      <c r="I6" s="608"/>
      <c r="J6" s="608"/>
      <c r="K6" s="608"/>
      <c r="L6" s="608"/>
      <c r="M6" s="608"/>
      <c r="N6" s="608"/>
      <c r="O6" s="608"/>
      <c r="P6" s="608"/>
      <c r="Q6" s="609"/>
      <c r="R6" s="610">
        <v>51712</v>
      </c>
      <c r="S6" s="611"/>
      <c r="T6" s="611"/>
      <c r="U6" s="611"/>
      <c r="V6" s="611"/>
      <c r="W6" s="611"/>
      <c r="X6" s="611"/>
      <c r="Y6" s="612"/>
      <c r="Z6" s="613">
        <v>1.1000000000000001</v>
      </c>
      <c r="AA6" s="613"/>
      <c r="AB6" s="613"/>
      <c r="AC6" s="613"/>
      <c r="AD6" s="614">
        <v>51712</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274050</v>
      </c>
      <c r="BH6" s="611"/>
      <c r="BI6" s="611"/>
      <c r="BJ6" s="611"/>
      <c r="BK6" s="611"/>
      <c r="BL6" s="611"/>
      <c r="BM6" s="611"/>
      <c r="BN6" s="612"/>
      <c r="BO6" s="613">
        <v>99.4</v>
      </c>
      <c r="BP6" s="613"/>
      <c r="BQ6" s="613"/>
      <c r="BR6" s="613"/>
      <c r="BS6" s="614">
        <v>2550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44331</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44331</v>
      </c>
      <c r="DR6" s="611"/>
      <c r="DS6" s="611"/>
      <c r="DT6" s="611"/>
      <c r="DU6" s="611"/>
      <c r="DV6" s="611"/>
      <c r="DW6" s="611"/>
      <c r="DX6" s="611"/>
      <c r="DY6" s="611"/>
      <c r="DZ6" s="611"/>
      <c r="EA6" s="611"/>
      <c r="EB6" s="611"/>
      <c r="EC6" s="620"/>
    </row>
    <row r="7" spans="2:143" ht="11.25" customHeight="1">
      <c r="B7" s="607" t="s">
        <v>223</v>
      </c>
      <c r="C7" s="608"/>
      <c r="D7" s="608"/>
      <c r="E7" s="608"/>
      <c r="F7" s="608"/>
      <c r="G7" s="608"/>
      <c r="H7" s="608"/>
      <c r="I7" s="608"/>
      <c r="J7" s="608"/>
      <c r="K7" s="608"/>
      <c r="L7" s="608"/>
      <c r="M7" s="608"/>
      <c r="N7" s="608"/>
      <c r="O7" s="608"/>
      <c r="P7" s="608"/>
      <c r="Q7" s="609"/>
      <c r="R7" s="610">
        <v>108</v>
      </c>
      <c r="S7" s="611"/>
      <c r="T7" s="611"/>
      <c r="U7" s="611"/>
      <c r="V7" s="611"/>
      <c r="W7" s="611"/>
      <c r="X7" s="611"/>
      <c r="Y7" s="612"/>
      <c r="Z7" s="613">
        <v>0</v>
      </c>
      <c r="AA7" s="613"/>
      <c r="AB7" s="613"/>
      <c r="AC7" s="613"/>
      <c r="AD7" s="614">
        <v>108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129806</v>
      </c>
      <c r="BH7" s="611"/>
      <c r="BI7" s="611"/>
      <c r="BJ7" s="611"/>
      <c r="BK7" s="611"/>
      <c r="BL7" s="611"/>
      <c r="BM7" s="611"/>
      <c r="BN7" s="612"/>
      <c r="BO7" s="613">
        <v>47.1</v>
      </c>
      <c r="BP7" s="613"/>
      <c r="BQ7" s="613"/>
      <c r="BR7" s="613"/>
      <c r="BS7" s="614">
        <v>2550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1034996</v>
      </c>
      <c r="CS7" s="611"/>
      <c r="CT7" s="611"/>
      <c r="CU7" s="611"/>
      <c r="CV7" s="611"/>
      <c r="CW7" s="611"/>
      <c r="CX7" s="611"/>
      <c r="CY7" s="612"/>
      <c r="CZ7" s="613">
        <v>22.2</v>
      </c>
      <c r="DA7" s="613"/>
      <c r="DB7" s="613"/>
      <c r="DC7" s="613"/>
      <c r="DD7" s="619">
        <v>30636</v>
      </c>
      <c r="DE7" s="611"/>
      <c r="DF7" s="611"/>
      <c r="DG7" s="611"/>
      <c r="DH7" s="611"/>
      <c r="DI7" s="611"/>
      <c r="DJ7" s="611"/>
      <c r="DK7" s="611"/>
      <c r="DL7" s="611"/>
      <c r="DM7" s="611"/>
      <c r="DN7" s="611"/>
      <c r="DO7" s="611"/>
      <c r="DP7" s="612"/>
      <c r="DQ7" s="619">
        <v>461200</v>
      </c>
      <c r="DR7" s="611"/>
      <c r="DS7" s="611"/>
      <c r="DT7" s="611"/>
      <c r="DU7" s="611"/>
      <c r="DV7" s="611"/>
      <c r="DW7" s="611"/>
      <c r="DX7" s="611"/>
      <c r="DY7" s="611"/>
      <c r="DZ7" s="611"/>
      <c r="EA7" s="611"/>
      <c r="EB7" s="611"/>
      <c r="EC7" s="620"/>
    </row>
    <row r="8" spans="2:143" ht="11.25" customHeight="1">
      <c r="B8" s="607" t="s">
        <v>226</v>
      </c>
      <c r="C8" s="608"/>
      <c r="D8" s="608"/>
      <c r="E8" s="608"/>
      <c r="F8" s="608"/>
      <c r="G8" s="608"/>
      <c r="H8" s="608"/>
      <c r="I8" s="608"/>
      <c r="J8" s="608"/>
      <c r="K8" s="608"/>
      <c r="L8" s="608"/>
      <c r="M8" s="608"/>
      <c r="N8" s="608"/>
      <c r="O8" s="608"/>
      <c r="P8" s="608"/>
      <c r="Q8" s="609"/>
      <c r="R8" s="610">
        <v>1013</v>
      </c>
      <c r="S8" s="611"/>
      <c r="T8" s="611"/>
      <c r="U8" s="611"/>
      <c r="V8" s="611"/>
      <c r="W8" s="611"/>
      <c r="X8" s="611"/>
      <c r="Y8" s="612"/>
      <c r="Z8" s="613">
        <v>0</v>
      </c>
      <c r="AA8" s="613"/>
      <c r="AB8" s="613"/>
      <c r="AC8" s="613"/>
      <c r="AD8" s="614">
        <v>1013</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4848</v>
      </c>
      <c r="BH8" s="611"/>
      <c r="BI8" s="611"/>
      <c r="BJ8" s="611"/>
      <c r="BK8" s="611"/>
      <c r="BL8" s="611"/>
      <c r="BM8" s="611"/>
      <c r="BN8" s="612"/>
      <c r="BO8" s="613">
        <v>1.8</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868123</v>
      </c>
      <c r="CS8" s="611"/>
      <c r="CT8" s="611"/>
      <c r="CU8" s="611"/>
      <c r="CV8" s="611"/>
      <c r="CW8" s="611"/>
      <c r="CX8" s="611"/>
      <c r="CY8" s="612"/>
      <c r="CZ8" s="613">
        <v>18.600000000000001</v>
      </c>
      <c r="DA8" s="613"/>
      <c r="DB8" s="613"/>
      <c r="DC8" s="613"/>
      <c r="DD8" s="619">
        <v>16485</v>
      </c>
      <c r="DE8" s="611"/>
      <c r="DF8" s="611"/>
      <c r="DG8" s="611"/>
      <c r="DH8" s="611"/>
      <c r="DI8" s="611"/>
      <c r="DJ8" s="611"/>
      <c r="DK8" s="611"/>
      <c r="DL8" s="611"/>
      <c r="DM8" s="611"/>
      <c r="DN8" s="611"/>
      <c r="DO8" s="611"/>
      <c r="DP8" s="612"/>
      <c r="DQ8" s="619">
        <v>570195</v>
      </c>
      <c r="DR8" s="611"/>
      <c r="DS8" s="611"/>
      <c r="DT8" s="611"/>
      <c r="DU8" s="611"/>
      <c r="DV8" s="611"/>
      <c r="DW8" s="611"/>
      <c r="DX8" s="611"/>
      <c r="DY8" s="611"/>
      <c r="DZ8" s="611"/>
      <c r="EA8" s="611"/>
      <c r="EB8" s="611"/>
      <c r="EC8" s="620"/>
    </row>
    <row r="9" spans="2:143" ht="11.25" customHeight="1">
      <c r="B9" s="607" t="s">
        <v>229</v>
      </c>
      <c r="C9" s="608"/>
      <c r="D9" s="608"/>
      <c r="E9" s="608"/>
      <c r="F9" s="608"/>
      <c r="G9" s="608"/>
      <c r="H9" s="608"/>
      <c r="I9" s="608"/>
      <c r="J9" s="608"/>
      <c r="K9" s="608"/>
      <c r="L9" s="608"/>
      <c r="M9" s="608"/>
      <c r="N9" s="608"/>
      <c r="O9" s="608"/>
      <c r="P9" s="608"/>
      <c r="Q9" s="609"/>
      <c r="R9" s="610">
        <v>1165</v>
      </c>
      <c r="S9" s="611"/>
      <c r="T9" s="611"/>
      <c r="U9" s="611"/>
      <c r="V9" s="611"/>
      <c r="W9" s="611"/>
      <c r="X9" s="611"/>
      <c r="Y9" s="612"/>
      <c r="Z9" s="613">
        <v>0</v>
      </c>
      <c r="AA9" s="613"/>
      <c r="AB9" s="613"/>
      <c r="AC9" s="613"/>
      <c r="AD9" s="614">
        <v>1165</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110723</v>
      </c>
      <c r="BH9" s="611"/>
      <c r="BI9" s="611"/>
      <c r="BJ9" s="611"/>
      <c r="BK9" s="611"/>
      <c r="BL9" s="611"/>
      <c r="BM9" s="611"/>
      <c r="BN9" s="612"/>
      <c r="BO9" s="613">
        <v>40.200000000000003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379497</v>
      </c>
      <c r="CS9" s="611"/>
      <c r="CT9" s="611"/>
      <c r="CU9" s="611"/>
      <c r="CV9" s="611"/>
      <c r="CW9" s="611"/>
      <c r="CX9" s="611"/>
      <c r="CY9" s="612"/>
      <c r="CZ9" s="613">
        <v>8.1</v>
      </c>
      <c r="DA9" s="613"/>
      <c r="DB9" s="613"/>
      <c r="DC9" s="613"/>
      <c r="DD9" s="619">
        <v>4283</v>
      </c>
      <c r="DE9" s="611"/>
      <c r="DF9" s="611"/>
      <c r="DG9" s="611"/>
      <c r="DH9" s="611"/>
      <c r="DI9" s="611"/>
      <c r="DJ9" s="611"/>
      <c r="DK9" s="611"/>
      <c r="DL9" s="611"/>
      <c r="DM9" s="611"/>
      <c r="DN9" s="611"/>
      <c r="DO9" s="611"/>
      <c r="DP9" s="612"/>
      <c r="DQ9" s="619">
        <v>322251</v>
      </c>
      <c r="DR9" s="611"/>
      <c r="DS9" s="611"/>
      <c r="DT9" s="611"/>
      <c r="DU9" s="611"/>
      <c r="DV9" s="611"/>
      <c r="DW9" s="611"/>
      <c r="DX9" s="611"/>
      <c r="DY9" s="611"/>
      <c r="DZ9" s="611"/>
      <c r="EA9" s="611"/>
      <c r="EB9" s="611"/>
      <c r="EC9" s="620"/>
    </row>
    <row r="10" spans="2:143" ht="11.25" customHeight="1">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8618</v>
      </c>
      <c r="BH10" s="611"/>
      <c r="BI10" s="611"/>
      <c r="BJ10" s="611"/>
      <c r="BK10" s="611"/>
      <c r="BL10" s="611"/>
      <c r="BM10" s="611"/>
      <c r="BN10" s="612"/>
      <c r="BO10" s="613">
        <v>3.1</v>
      </c>
      <c r="BP10" s="613"/>
      <c r="BQ10" s="613"/>
      <c r="BR10" s="613"/>
      <c r="BS10" s="614">
        <v>1436</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420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200</v>
      </c>
      <c r="DR10" s="611"/>
      <c r="DS10" s="611"/>
      <c r="DT10" s="611"/>
      <c r="DU10" s="611"/>
      <c r="DV10" s="611"/>
      <c r="DW10" s="611"/>
      <c r="DX10" s="611"/>
      <c r="DY10" s="611"/>
      <c r="DZ10" s="611"/>
      <c r="EA10" s="611"/>
      <c r="EB10" s="611"/>
      <c r="EC10" s="620"/>
    </row>
    <row r="11" spans="2:143" ht="11.25" customHeight="1">
      <c r="B11" s="607" t="s">
        <v>235</v>
      </c>
      <c r="C11" s="608"/>
      <c r="D11" s="608"/>
      <c r="E11" s="608"/>
      <c r="F11" s="608"/>
      <c r="G11" s="608"/>
      <c r="H11" s="608"/>
      <c r="I11" s="608"/>
      <c r="J11" s="608"/>
      <c r="K11" s="608"/>
      <c r="L11" s="608"/>
      <c r="M11" s="608"/>
      <c r="N11" s="608"/>
      <c r="O11" s="608"/>
      <c r="P11" s="608"/>
      <c r="Q11" s="609"/>
      <c r="R11" s="610">
        <v>97201</v>
      </c>
      <c r="S11" s="611"/>
      <c r="T11" s="611"/>
      <c r="U11" s="611"/>
      <c r="V11" s="611"/>
      <c r="W11" s="611"/>
      <c r="X11" s="611"/>
      <c r="Y11" s="612"/>
      <c r="Z11" s="615">
        <v>2</v>
      </c>
      <c r="AA11" s="616"/>
      <c r="AB11" s="616"/>
      <c r="AC11" s="622"/>
      <c r="AD11" s="619">
        <v>97201</v>
      </c>
      <c r="AE11" s="611"/>
      <c r="AF11" s="611"/>
      <c r="AG11" s="611"/>
      <c r="AH11" s="611"/>
      <c r="AI11" s="611"/>
      <c r="AJ11" s="611"/>
      <c r="AK11" s="612"/>
      <c r="AL11" s="615">
        <v>3.8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5617</v>
      </c>
      <c r="BH11" s="611"/>
      <c r="BI11" s="611"/>
      <c r="BJ11" s="611"/>
      <c r="BK11" s="611"/>
      <c r="BL11" s="611"/>
      <c r="BM11" s="611"/>
      <c r="BN11" s="612"/>
      <c r="BO11" s="613">
        <v>2</v>
      </c>
      <c r="BP11" s="613"/>
      <c r="BQ11" s="613"/>
      <c r="BR11" s="613"/>
      <c r="BS11" s="614">
        <v>1114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485599</v>
      </c>
      <c r="CS11" s="611"/>
      <c r="CT11" s="611"/>
      <c r="CU11" s="611"/>
      <c r="CV11" s="611"/>
      <c r="CW11" s="611"/>
      <c r="CX11" s="611"/>
      <c r="CY11" s="612"/>
      <c r="CZ11" s="613">
        <v>10.4</v>
      </c>
      <c r="DA11" s="613"/>
      <c r="DB11" s="613"/>
      <c r="DC11" s="613"/>
      <c r="DD11" s="619">
        <v>1546</v>
      </c>
      <c r="DE11" s="611"/>
      <c r="DF11" s="611"/>
      <c r="DG11" s="611"/>
      <c r="DH11" s="611"/>
      <c r="DI11" s="611"/>
      <c r="DJ11" s="611"/>
      <c r="DK11" s="611"/>
      <c r="DL11" s="611"/>
      <c r="DM11" s="611"/>
      <c r="DN11" s="611"/>
      <c r="DO11" s="611"/>
      <c r="DP11" s="612"/>
      <c r="DQ11" s="619">
        <v>237225</v>
      </c>
      <c r="DR11" s="611"/>
      <c r="DS11" s="611"/>
      <c r="DT11" s="611"/>
      <c r="DU11" s="611"/>
      <c r="DV11" s="611"/>
      <c r="DW11" s="611"/>
      <c r="DX11" s="611"/>
      <c r="DY11" s="611"/>
      <c r="DZ11" s="611"/>
      <c r="EA11" s="611"/>
      <c r="EB11" s="611"/>
      <c r="EC11" s="620"/>
    </row>
    <row r="12" spans="2:143" ht="11.25" customHeight="1">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99843</v>
      </c>
      <c r="BH12" s="611"/>
      <c r="BI12" s="611"/>
      <c r="BJ12" s="611"/>
      <c r="BK12" s="611"/>
      <c r="BL12" s="611"/>
      <c r="BM12" s="611"/>
      <c r="BN12" s="612"/>
      <c r="BO12" s="613">
        <v>36.200000000000003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483351</v>
      </c>
      <c r="CS12" s="611"/>
      <c r="CT12" s="611"/>
      <c r="CU12" s="611"/>
      <c r="CV12" s="611"/>
      <c r="CW12" s="611"/>
      <c r="CX12" s="611"/>
      <c r="CY12" s="612"/>
      <c r="CZ12" s="613">
        <v>10.4</v>
      </c>
      <c r="DA12" s="613"/>
      <c r="DB12" s="613"/>
      <c r="DC12" s="613"/>
      <c r="DD12" s="619">
        <v>319237</v>
      </c>
      <c r="DE12" s="611"/>
      <c r="DF12" s="611"/>
      <c r="DG12" s="611"/>
      <c r="DH12" s="611"/>
      <c r="DI12" s="611"/>
      <c r="DJ12" s="611"/>
      <c r="DK12" s="611"/>
      <c r="DL12" s="611"/>
      <c r="DM12" s="611"/>
      <c r="DN12" s="611"/>
      <c r="DO12" s="611"/>
      <c r="DP12" s="612"/>
      <c r="DQ12" s="619">
        <v>131697</v>
      </c>
      <c r="DR12" s="611"/>
      <c r="DS12" s="611"/>
      <c r="DT12" s="611"/>
      <c r="DU12" s="611"/>
      <c r="DV12" s="611"/>
      <c r="DW12" s="611"/>
      <c r="DX12" s="611"/>
      <c r="DY12" s="611"/>
      <c r="DZ12" s="611"/>
      <c r="EA12" s="611"/>
      <c r="EB12" s="611"/>
      <c r="EC12" s="620"/>
    </row>
    <row r="13" spans="2:143" ht="11.25" customHeight="1">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99582</v>
      </c>
      <c r="BH13" s="611"/>
      <c r="BI13" s="611"/>
      <c r="BJ13" s="611"/>
      <c r="BK13" s="611"/>
      <c r="BL13" s="611"/>
      <c r="BM13" s="611"/>
      <c r="BN13" s="612"/>
      <c r="BO13" s="613">
        <v>36.1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335066</v>
      </c>
      <c r="CS13" s="611"/>
      <c r="CT13" s="611"/>
      <c r="CU13" s="611"/>
      <c r="CV13" s="611"/>
      <c r="CW13" s="611"/>
      <c r="CX13" s="611"/>
      <c r="CY13" s="612"/>
      <c r="CZ13" s="613">
        <v>7.2</v>
      </c>
      <c r="DA13" s="613"/>
      <c r="DB13" s="613"/>
      <c r="DC13" s="613"/>
      <c r="DD13" s="619">
        <v>105677</v>
      </c>
      <c r="DE13" s="611"/>
      <c r="DF13" s="611"/>
      <c r="DG13" s="611"/>
      <c r="DH13" s="611"/>
      <c r="DI13" s="611"/>
      <c r="DJ13" s="611"/>
      <c r="DK13" s="611"/>
      <c r="DL13" s="611"/>
      <c r="DM13" s="611"/>
      <c r="DN13" s="611"/>
      <c r="DO13" s="611"/>
      <c r="DP13" s="612"/>
      <c r="DQ13" s="619">
        <v>225366</v>
      </c>
      <c r="DR13" s="611"/>
      <c r="DS13" s="611"/>
      <c r="DT13" s="611"/>
      <c r="DU13" s="611"/>
      <c r="DV13" s="611"/>
      <c r="DW13" s="611"/>
      <c r="DX13" s="611"/>
      <c r="DY13" s="611"/>
      <c r="DZ13" s="611"/>
      <c r="EA13" s="611"/>
      <c r="EB13" s="611"/>
      <c r="EC13" s="620"/>
    </row>
    <row r="14" spans="2:143" ht="11.25" customHeight="1">
      <c r="B14" s="607" t="s">
        <v>244</v>
      </c>
      <c r="C14" s="608"/>
      <c r="D14" s="608"/>
      <c r="E14" s="608"/>
      <c r="F14" s="608"/>
      <c r="G14" s="608"/>
      <c r="H14" s="608"/>
      <c r="I14" s="608"/>
      <c r="J14" s="608"/>
      <c r="K14" s="608"/>
      <c r="L14" s="608"/>
      <c r="M14" s="608"/>
      <c r="N14" s="608"/>
      <c r="O14" s="608"/>
      <c r="P14" s="608"/>
      <c r="Q14" s="609"/>
      <c r="R14" s="610">
        <v>414</v>
      </c>
      <c r="S14" s="611"/>
      <c r="T14" s="611"/>
      <c r="U14" s="611"/>
      <c r="V14" s="611"/>
      <c r="W14" s="611"/>
      <c r="X14" s="611"/>
      <c r="Y14" s="612"/>
      <c r="Z14" s="613">
        <v>0</v>
      </c>
      <c r="AA14" s="613"/>
      <c r="AB14" s="613"/>
      <c r="AC14" s="613"/>
      <c r="AD14" s="614">
        <v>414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10293</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228398</v>
      </c>
      <c r="CS14" s="611"/>
      <c r="CT14" s="611"/>
      <c r="CU14" s="611"/>
      <c r="CV14" s="611"/>
      <c r="CW14" s="611"/>
      <c r="CX14" s="611"/>
      <c r="CY14" s="612"/>
      <c r="CZ14" s="613">
        <v>4.9000000000000004</v>
      </c>
      <c r="DA14" s="613"/>
      <c r="DB14" s="613"/>
      <c r="DC14" s="613"/>
      <c r="DD14" s="619" t="s">
        <v>122</v>
      </c>
      <c r="DE14" s="611"/>
      <c r="DF14" s="611"/>
      <c r="DG14" s="611"/>
      <c r="DH14" s="611"/>
      <c r="DI14" s="611"/>
      <c r="DJ14" s="611"/>
      <c r="DK14" s="611"/>
      <c r="DL14" s="611"/>
      <c r="DM14" s="611"/>
      <c r="DN14" s="611"/>
      <c r="DO14" s="611"/>
      <c r="DP14" s="612"/>
      <c r="DQ14" s="619">
        <v>226002</v>
      </c>
      <c r="DR14" s="611"/>
      <c r="DS14" s="611"/>
      <c r="DT14" s="611"/>
      <c r="DU14" s="611"/>
      <c r="DV14" s="611"/>
      <c r="DW14" s="611"/>
      <c r="DX14" s="611"/>
      <c r="DY14" s="611"/>
      <c r="DZ14" s="611"/>
      <c r="EA14" s="611"/>
      <c r="EB14" s="611"/>
      <c r="EC14" s="620"/>
    </row>
    <row r="15" spans="2:143" ht="11.25" customHeight="1">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34108</v>
      </c>
      <c r="BH15" s="611"/>
      <c r="BI15" s="611"/>
      <c r="BJ15" s="611"/>
      <c r="BK15" s="611"/>
      <c r="BL15" s="611"/>
      <c r="BM15" s="611"/>
      <c r="BN15" s="612"/>
      <c r="BO15" s="613">
        <v>12.4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385624</v>
      </c>
      <c r="CS15" s="611"/>
      <c r="CT15" s="611"/>
      <c r="CU15" s="611"/>
      <c r="CV15" s="611"/>
      <c r="CW15" s="611"/>
      <c r="CX15" s="611"/>
      <c r="CY15" s="612"/>
      <c r="CZ15" s="613">
        <v>8.3000000000000007</v>
      </c>
      <c r="DA15" s="613"/>
      <c r="DB15" s="613"/>
      <c r="DC15" s="613"/>
      <c r="DD15" s="619">
        <v>16056</v>
      </c>
      <c r="DE15" s="611"/>
      <c r="DF15" s="611"/>
      <c r="DG15" s="611"/>
      <c r="DH15" s="611"/>
      <c r="DI15" s="611"/>
      <c r="DJ15" s="611"/>
      <c r="DK15" s="611"/>
      <c r="DL15" s="611"/>
      <c r="DM15" s="611"/>
      <c r="DN15" s="611"/>
      <c r="DO15" s="611"/>
      <c r="DP15" s="612"/>
      <c r="DQ15" s="619">
        <v>359195</v>
      </c>
      <c r="DR15" s="611"/>
      <c r="DS15" s="611"/>
      <c r="DT15" s="611"/>
      <c r="DU15" s="611"/>
      <c r="DV15" s="611"/>
      <c r="DW15" s="611"/>
      <c r="DX15" s="611"/>
      <c r="DY15" s="611"/>
      <c r="DZ15" s="611"/>
      <c r="EA15" s="611"/>
      <c r="EB15" s="611"/>
      <c r="EC15" s="620"/>
    </row>
    <row r="16" spans="2:143" ht="11.25" customHeight="1">
      <c r="B16" s="607" t="s">
        <v>250</v>
      </c>
      <c r="C16" s="608"/>
      <c r="D16" s="608"/>
      <c r="E16" s="608"/>
      <c r="F16" s="608"/>
      <c r="G16" s="608"/>
      <c r="H16" s="608"/>
      <c r="I16" s="608"/>
      <c r="J16" s="608"/>
      <c r="K16" s="608"/>
      <c r="L16" s="608"/>
      <c r="M16" s="608"/>
      <c r="N16" s="608"/>
      <c r="O16" s="608"/>
      <c r="P16" s="608"/>
      <c r="Q16" s="609"/>
      <c r="R16" s="610">
        <v>4989</v>
      </c>
      <c r="S16" s="611"/>
      <c r="T16" s="611"/>
      <c r="U16" s="611"/>
      <c r="V16" s="611"/>
      <c r="W16" s="611"/>
      <c r="X16" s="611"/>
      <c r="Y16" s="612"/>
      <c r="Z16" s="613">
        <v>0.1</v>
      </c>
      <c r="AA16" s="613"/>
      <c r="AB16" s="613"/>
      <c r="AC16" s="613"/>
      <c r="AD16" s="614">
        <v>4989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6632</v>
      </c>
      <c r="S17" s="611"/>
      <c r="T17" s="611"/>
      <c r="U17" s="611"/>
      <c r="V17" s="611"/>
      <c r="W17" s="611"/>
      <c r="X17" s="611"/>
      <c r="Y17" s="612"/>
      <c r="Z17" s="613">
        <v>0.1</v>
      </c>
      <c r="AA17" s="613"/>
      <c r="AB17" s="613"/>
      <c r="AC17" s="613"/>
      <c r="AD17" s="614">
        <v>6632</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411175</v>
      </c>
      <c r="CS17" s="611"/>
      <c r="CT17" s="611"/>
      <c r="CU17" s="611"/>
      <c r="CV17" s="611"/>
      <c r="CW17" s="611"/>
      <c r="CX17" s="611"/>
      <c r="CY17" s="612"/>
      <c r="CZ17" s="613">
        <v>8.8000000000000007</v>
      </c>
      <c r="DA17" s="613"/>
      <c r="DB17" s="613"/>
      <c r="DC17" s="613"/>
      <c r="DD17" s="619" t="s">
        <v>122</v>
      </c>
      <c r="DE17" s="611"/>
      <c r="DF17" s="611"/>
      <c r="DG17" s="611"/>
      <c r="DH17" s="611"/>
      <c r="DI17" s="611"/>
      <c r="DJ17" s="611"/>
      <c r="DK17" s="611"/>
      <c r="DL17" s="611"/>
      <c r="DM17" s="611"/>
      <c r="DN17" s="611"/>
      <c r="DO17" s="611"/>
      <c r="DP17" s="612"/>
      <c r="DQ17" s="619">
        <v>376256</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1066</v>
      </c>
      <c r="S18" s="611"/>
      <c r="T18" s="611"/>
      <c r="U18" s="611"/>
      <c r="V18" s="611"/>
      <c r="W18" s="611"/>
      <c r="X18" s="611"/>
      <c r="Y18" s="612"/>
      <c r="Z18" s="613">
        <v>0</v>
      </c>
      <c r="AA18" s="613"/>
      <c r="AB18" s="613"/>
      <c r="AC18" s="613"/>
      <c r="AD18" s="614">
        <v>1066</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1066</v>
      </c>
      <c r="S19" s="611"/>
      <c r="T19" s="611"/>
      <c r="U19" s="611"/>
      <c r="V19" s="611"/>
      <c r="W19" s="611"/>
      <c r="X19" s="611"/>
      <c r="Y19" s="612"/>
      <c r="Z19" s="613">
        <v>0</v>
      </c>
      <c r="AA19" s="613"/>
      <c r="AB19" s="613"/>
      <c r="AC19" s="613"/>
      <c r="AD19" s="614">
        <v>1066</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1688</v>
      </c>
      <c r="BH19" s="611"/>
      <c r="BI19" s="611"/>
      <c r="BJ19" s="611"/>
      <c r="BK19" s="611"/>
      <c r="BL19" s="611"/>
      <c r="BM19" s="611"/>
      <c r="BN19" s="612"/>
      <c r="BO19" s="613">
        <v>0.6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1688</v>
      </c>
      <c r="BH20" s="611"/>
      <c r="BI20" s="611"/>
      <c r="BJ20" s="611"/>
      <c r="BK20" s="611"/>
      <c r="BL20" s="611"/>
      <c r="BM20" s="611"/>
      <c r="BN20" s="612"/>
      <c r="BO20" s="613">
        <v>0.6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4656580</v>
      </c>
      <c r="CS20" s="611"/>
      <c r="CT20" s="611"/>
      <c r="CU20" s="611"/>
      <c r="CV20" s="611"/>
      <c r="CW20" s="611"/>
      <c r="CX20" s="611"/>
      <c r="CY20" s="612"/>
      <c r="CZ20" s="613">
        <v>100</v>
      </c>
      <c r="DA20" s="613"/>
      <c r="DB20" s="613"/>
      <c r="DC20" s="613"/>
      <c r="DD20" s="619">
        <v>493920</v>
      </c>
      <c r="DE20" s="611"/>
      <c r="DF20" s="611"/>
      <c r="DG20" s="611"/>
      <c r="DH20" s="611"/>
      <c r="DI20" s="611"/>
      <c r="DJ20" s="611"/>
      <c r="DK20" s="611"/>
      <c r="DL20" s="611"/>
      <c r="DM20" s="611"/>
      <c r="DN20" s="611"/>
      <c r="DO20" s="611"/>
      <c r="DP20" s="612"/>
      <c r="DQ20" s="619">
        <v>2953918</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2375407</v>
      </c>
      <c r="S21" s="611"/>
      <c r="T21" s="611"/>
      <c r="U21" s="611"/>
      <c r="V21" s="611"/>
      <c r="W21" s="611"/>
      <c r="X21" s="611"/>
      <c r="Y21" s="612"/>
      <c r="Z21" s="613">
        <v>49.1</v>
      </c>
      <c r="AA21" s="613"/>
      <c r="AB21" s="613"/>
      <c r="AC21" s="613"/>
      <c r="AD21" s="614">
        <v>2126682</v>
      </c>
      <c r="AE21" s="614"/>
      <c r="AF21" s="614"/>
      <c r="AG21" s="614"/>
      <c r="AH21" s="614"/>
      <c r="AI21" s="614"/>
      <c r="AJ21" s="614"/>
      <c r="AK21" s="614"/>
      <c r="AL21" s="615">
        <v>82.9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1688</v>
      </c>
      <c r="BH21" s="611"/>
      <c r="BI21" s="611"/>
      <c r="BJ21" s="611"/>
      <c r="BK21" s="611"/>
      <c r="BL21" s="611"/>
      <c r="BM21" s="611"/>
      <c r="BN21" s="612"/>
      <c r="BO21" s="613">
        <v>0.6</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2126682</v>
      </c>
      <c r="S22" s="611"/>
      <c r="T22" s="611"/>
      <c r="U22" s="611"/>
      <c r="V22" s="611"/>
      <c r="W22" s="611"/>
      <c r="X22" s="611"/>
      <c r="Y22" s="612"/>
      <c r="Z22" s="613">
        <v>44</v>
      </c>
      <c r="AA22" s="613"/>
      <c r="AB22" s="613"/>
      <c r="AC22" s="613"/>
      <c r="AD22" s="614">
        <v>2126682</v>
      </c>
      <c r="AE22" s="614"/>
      <c r="AF22" s="614"/>
      <c r="AG22" s="614"/>
      <c r="AH22" s="614"/>
      <c r="AI22" s="614"/>
      <c r="AJ22" s="614"/>
      <c r="AK22" s="614"/>
      <c r="AL22" s="615">
        <v>82.9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248725</v>
      </c>
      <c r="S23" s="611"/>
      <c r="T23" s="611"/>
      <c r="U23" s="611"/>
      <c r="V23" s="611"/>
      <c r="W23" s="611"/>
      <c r="X23" s="611"/>
      <c r="Y23" s="612"/>
      <c r="Z23" s="613">
        <v>5.0999999999999996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1383668</v>
      </c>
      <c r="CS24" s="600"/>
      <c r="CT24" s="600"/>
      <c r="CU24" s="600"/>
      <c r="CV24" s="600"/>
      <c r="CW24" s="600"/>
      <c r="CX24" s="600"/>
      <c r="CY24" s="601"/>
      <c r="CZ24" s="604">
        <v>29.7</v>
      </c>
      <c r="DA24" s="605"/>
      <c r="DB24" s="605"/>
      <c r="DC24" s="621"/>
      <c r="DD24" s="644">
        <v>1122115</v>
      </c>
      <c r="DE24" s="600"/>
      <c r="DF24" s="600"/>
      <c r="DG24" s="600"/>
      <c r="DH24" s="600"/>
      <c r="DI24" s="600"/>
      <c r="DJ24" s="600"/>
      <c r="DK24" s="601"/>
      <c r="DL24" s="644">
        <v>1052575</v>
      </c>
      <c r="DM24" s="600"/>
      <c r="DN24" s="600"/>
      <c r="DO24" s="600"/>
      <c r="DP24" s="600"/>
      <c r="DQ24" s="600"/>
      <c r="DR24" s="600"/>
      <c r="DS24" s="600"/>
      <c r="DT24" s="600"/>
      <c r="DU24" s="600"/>
      <c r="DV24" s="601"/>
      <c r="DW24" s="604">
        <v>40.9</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2815445</v>
      </c>
      <c r="S25" s="611"/>
      <c r="T25" s="611"/>
      <c r="U25" s="611"/>
      <c r="V25" s="611"/>
      <c r="W25" s="611"/>
      <c r="X25" s="611"/>
      <c r="Y25" s="612"/>
      <c r="Z25" s="613">
        <v>58.2</v>
      </c>
      <c r="AA25" s="613"/>
      <c r="AB25" s="613"/>
      <c r="AC25" s="613"/>
      <c r="AD25" s="614">
        <v>2566720</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616602</v>
      </c>
      <c r="CS25" s="640"/>
      <c r="CT25" s="640"/>
      <c r="CU25" s="640"/>
      <c r="CV25" s="640"/>
      <c r="CW25" s="640"/>
      <c r="CX25" s="640"/>
      <c r="CY25" s="641"/>
      <c r="CZ25" s="615">
        <v>13.2</v>
      </c>
      <c r="DA25" s="642"/>
      <c r="DB25" s="642"/>
      <c r="DC25" s="645"/>
      <c r="DD25" s="619">
        <v>584153</v>
      </c>
      <c r="DE25" s="640"/>
      <c r="DF25" s="640"/>
      <c r="DG25" s="640"/>
      <c r="DH25" s="640"/>
      <c r="DI25" s="640"/>
      <c r="DJ25" s="640"/>
      <c r="DK25" s="641"/>
      <c r="DL25" s="619">
        <v>572708</v>
      </c>
      <c r="DM25" s="640"/>
      <c r="DN25" s="640"/>
      <c r="DO25" s="640"/>
      <c r="DP25" s="640"/>
      <c r="DQ25" s="640"/>
      <c r="DR25" s="640"/>
      <c r="DS25" s="640"/>
      <c r="DT25" s="640"/>
      <c r="DU25" s="640"/>
      <c r="DV25" s="641"/>
      <c r="DW25" s="615">
        <v>22.2</v>
      </c>
      <c r="DX25" s="642"/>
      <c r="DY25" s="642"/>
      <c r="DZ25" s="642"/>
      <c r="EA25" s="642"/>
      <c r="EB25" s="642"/>
      <c r="EC25" s="643"/>
    </row>
    <row r="26" spans="2:133" ht="11.25" customHeight="1">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356672</v>
      </c>
      <c r="CS26" s="611"/>
      <c r="CT26" s="611"/>
      <c r="CU26" s="611"/>
      <c r="CV26" s="611"/>
      <c r="CW26" s="611"/>
      <c r="CX26" s="611"/>
      <c r="CY26" s="612"/>
      <c r="CZ26" s="615">
        <v>7.7</v>
      </c>
      <c r="DA26" s="642"/>
      <c r="DB26" s="642"/>
      <c r="DC26" s="645"/>
      <c r="DD26" s="619">
        <v>342945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c r="B27" s="607" t="s">
        <v>286</v>
      </c>
      <c r="C27" s="608"/>
      <c r="D27" s="608"/>
      <c r="E27" s="608"/>
      <c r="F27" s="608"/>
      <c r="G27" s="608"/>
      <c r="H27" s="608"/>
      <c r="I27" s="608"/>
      <c r="J27" s="608"/>
      <c r="K27" s="608"/>
      <c r="L27" s="608"/>
      <c r="M27" s="608"/>
      <c r="N27" s="608"/>
      <c r="O27" s="608"/>
      <c r="P27" s="608"/>
      <c r="Q27" s="609"/>
      <c r="R27" s="610">
        <v>44820</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275738</v>
      </c>
      <c r="BH27" s="611"/>
      <c r="BI27" s="611"/>
      <c r="BJ27" s="611"/>
      <c r="BK27" s="611"/>
      <c r="BL27" s="611"/>
      <c r="BM27" s="611"/>
      <c r="BN27" s="612"/>
      <c r="BO27" s="613">
        <v>100</v>
      </c>
      <c r="BP27" s="613"/>
      <c r="BQ27" s="613"/>
      <c r="BR27" s="613"/>
      <c r="BS27" s="614">
        <v>2550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355891</v>
      </c>
      <c r="CS27" s="640"/>
      <c r="CT27" s="640"/>
      <c r="CU27" s="640"/>
      <c r="CV27" s="640"/>
      <c r="CW27" s="640"/>
      <c r="CX27" s="640"/>
      <c r="CY27" s="641"/>
      <c r="CZ27" s="615">
        <v>7.6</v>
      </c>
      <c r="DA27" s="642"/>
      <c r="DB27" s="642"/>
      <c r="DC27" s="645"/>
      <c r="DD27" s="619">
        <v>161706</v>
      </c>
      <c r="DE27" s="640"/>
      <c r="DF27" s="640"/>
      <c r="DG27" s="640"/>
      <c r="DH27" s="640"/>
      <c r="DI27" s="640"/>
      <c r="DJ27" s="640"/>
      <c r="DK27" s="641"/>
      <c r="DL27" s="619">
        <v>103611</v>
      </c>
      <c r="DM27" s="640"/>
      <c r="DN27" s="640"/>
      <c r="DO27" s="640"/>
      <c r="DP27" s="640"/>
      <c r="DQ27" s="640"/>
      <c r="DR27" s="640"/>
      <c r="DS27" s="640"/>
      <c r="DT27" s="640"/>
      <c r="DU27" s="640"/>
      <c r="DV27" s="641"/>
      <c r="DW27" s="615">
        <v>4</v>
      </c>
      <c r="DX27" s="642"/>
      <c r="DY27" s="642"/>
      <c r="DZ27" s="642"/>
      <c r="EA27" s="642"/>
      <c r="EB27" s="642"/>
      <c r="EC27" s="643"/>
    </row>
    <row r="28" spans="2:133" ht="11.25" customHeight="1">
      <c r="B28" s="607" t="s">
        <v>289</v>
      </c>
      <c r="C28" s="608"/>
      <c r="D28" s="608"/>
      <c r="E28" s="608"/>
      <c r="F28" s="608"/>
      <c r="G28" s="608"/>
      <c r="H28" s="608"/>
      <c r="I28" s="608"/>
      <c r="J28" s="608"/>
      <c r="K28" s="608"/>
      <c r="L28" s="608"/>
      <c r="M28" s="608"/>
      <c r="N28" s="608"/>
      <c r="O28" s="608"/>
      <c r="P28" s="608"/>
      <c r="Q28" s="609"/>
      <c r="R28" s="610">
        <v>71132</v>
      </c>
      <c r="S28" s="611"/>
      <c r="T28" s="611"/>
      <c r="U28" s="611"/>
      <c r="V28" s="611"/>
      <c r="W28" s="611"/>
      <c r="X28" s="611"/>
      <c r="Y28" s="612"/>
      <c r="Z28" s="613">
        <v>1.5</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411175</v>
      </c>
      <c r="CS28" s="611"/>
      <c r="CT28" s="611"/>
      <c r="CU28" s="611"/>
      <c r="CV28" s="611"/>
      <c r="CW28" s="611"/>
      <c r="CX28" s="611"/>
      <c r="CY28" s="612"/>
      <c r="CZ28" s="615">
        <v>8.8000000000000007</v>
      </c>
      <c r="DA28" s="642"/>
      <c r="DB28" s="642"/>
      <c r="DC28" s="645"/>
      <c r="DD28" s="619">
        <v>376256</v>
      </c>
      <c r="DE28" s="611"/>
      <c r="DF28" s="611"/>
      <c r="DG28" s="611"/>
      <c r="DH28" s="611"/>
      <c r="DI28" s="611"/>
      <c r="DJ28" s="611"/>
      <c r="DK28" s="612"/>
      <c r="DL28" s="619">
        <v>376256</v>
      </c>
      <c r="DM28" s="611"/>
      <c r="DN28" s="611"/>
      <c r="DO28" s="611"/>
      <c r="DP28" s="611"/>
      <c r="DQ28" s="611"/>
      <c r="DR28" s="611"/>
      <c r="DS28" s="611"/>
      <c r="DT28" s="611"/>
      <c r="DU28" s="611"/>
      <c r="DV28" s="612"/>
      <c r="DW28" s="615">
        <v>14.6</v>
      </c>
      <c r="DX28" s="642"/>
      <c r="DY28" s="642"/>
      <c r="DZ28" s="642"/>
      <c r="EA28" s="642"/>
      <c r="EB28" s="642"/>
      <c r="EC28" s="643"/>
    </row>
    <row r="29" spans="2:133" ht="11.25" customHeight="1">
      <c r="B29" s="607" t="s">
        <v>291</v>
      </c>
      <c r="C29" s="608"/>
      <c r="D29" s="608"/>
      <c r="E29" s="608"/>
      <c r="F29" s="608"/>
      <c r="G29" s="608"/>
      <c r="H29" s="608"/>
      <c r="I29" s="608"/>
      <c r="J29" s="608"/>
      <c r="K29" s="608"/>
      <c r="L29" s="608"/>
      <c r="M29" s="608"/>
      <c r="N29" s="608"/>
      <c r="O29" s="608"/>
      <c r="P29" s="608"/>
      <c r="Q29" s="609"/>
      <c r="R29" s="610">
        <v>15600</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411175</v>
      </c>
      <c r="CS29" s="640"/>
      <c r="CT29" s="640"/>
      <c r="CU29" s="640"/>
      <c r="CV29" s="640"/>
      <c r="CW29" s="640"/>
      <c r="CX29" s="640"/>
      <c r="CY29" s="641"/>
      <c r="CZ29" s="615">
        <v>8.8000000000000007</v>
      </c>
      <c r="DA29" s="642"/>
      <c r="DB29" s="642"/>
      <c r="DC29" s="645"/>
      <c r="DD29" s="619">
        <v>376256</v>
      </c>
      <c r="DE29" s="640"/>
      <c r="DF29" s="640"/>
      <c r="DG29" s="640"/>
      <c r="DH29" s="640"/>
      <c r="DI29" s="640"/>
      <c r="DJ29" s="640"/>
      <c r="DK29" s="641"/>
      <c r="DL29" s="619">
        <v>376256</v>
      </c>
      <c r="DM29" s="640"/>
      <c r="DN29" s="640"/>
      <c r="DO29" s="640"/>
      <c r="DP29" s="640"/>
      <c r="DQ29" s="640"/>
      <c r="DR29" s="640"/>
      <c r="DS29" s="640"/>
      <c r="DT29" s="640"/>
      <c r="DU29" s="640"/>
      <c r="DV29" s="641"/>
      <c r="DW29" s="615">
        <v>14.6</v>
      </c>
      <c r="DX29" s="642"/>
      <c r="DY29" s="642"/>
      <c r="DZ29" s="642"/>
      <c r="EA29" s="642"/>
      <c r="EB29" s="642"/>
      <c r="EC29" s="643"/>
    </row>
    <row r="30" spans="2:133" ht="11.25" customHeight="1">
      <c r="B30" s="607" t="s">
        <v>293</v>
      </c>
      <c r="C30" s="608"/>
      <c r="D30" s="608"/>
      <c r="E30" s="608"/>
      <c r="F30" s="608"/>
      <c r="G30" s="608"/>
      <c r="H30" s="608"/>
      <c r="I30" s="608"/>
      <c r="J30" s="608"/>
      <c r="K30" s="608"/>
      <c r="L30" s="608"/>
      <c r="M30" s="608"/>
      <c r="N30" s="608"/>
      <c r="O30" s="608"/>
      <c r="P30" s="608"/>
      <c r="Q30" s="609"/>
      <c r="R30" s="610">
        <v>287734</v>
      </c>
      <c r="S30" s="611"/>
      <c r="T30" s="611"/>
      <c r="U30" s="611"/>
      <c r="V30" s="611"/>
      <c r="W30" s="611"/>
      <c r="X30" s="611"/>
      <c r="Y30" s="612"/>
      <c r="Z30" s="613">
        <v>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403266</v>
      </c>
      <c r="CS30" s="611"/>
      <c r="CT30" s="611"/>
      <c r="CU30" s="611"/>
      <c r="CV30" s="611"/>
      <c r="CW30" s="611"/>
      <c r="CX30" s="611"/>
      <c r="CY30" s="612"/>
      <c r="CZ30" s="615">
        <v>8.6999999999999993</v>
      </c>
      <c r="DA30" s="642"/>
      <c r="DB30" s="642"/>
      <c r="DC30" s="645"/>
      <c r="DD30" s="619">
        <v>368465</v>
      </c>
      <c r="DE30" s="611"/>
      <c r="DF30" s="611"/>
      <c r="DG30" s="611"/>
      <c r="DH30" s="611"/>
      <c r="DI30" s="611"/>
      <c r="DJ30" s="611"/>
      <c r="DK30" s="612"/>
      <c r="DL30" s="619">
        <v>368465</v>
      </c>
      <c r="DM30" s="611"/>
      <c r="DN30" s="611"/>
      <c r="DO30" s="611"/>
      <c r="DP30" s="611"/>
      <c r="DQ30" s="611"/>
      <c r="DR30" s="611"/>
      <c r="DS30" s="611"/>
      <c r="DT30" s="611"/>
      <c r="DU30" s="611"/>
      <c r="DV30" s="612"/>
      <c r="DW30" s="615">
        <v>14.3</v>
      </c>
      <c r="DX30" s="642"/>
      <c r="DY30" s="642"/>
      <c r="DZ30" s="642"/>
      <c r="EA30" s="642"/>
      <c r="EB30" s="642"/>
      <c r="EC30" s="643"/>
    </row>
    <row r="31" spans="2:133" ht="11.25" customHeight="1">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98.9</v>
      </c>
      <c r="BH31" s="654"/>
      <c r="BI31" s="654"/>
      <c r="BJ31" s="654"/>
      <c r="BK31" s="654"/>
      <c r="BL31" s="654"/>
      <c r="BM31" s="605">
        <v>96.2</v>
      </c>
      <c r="BN31" s="654"/>
      <c r="BO31" s="654"/>
      <c r="BP31" s="654"/>
      <c r="BQ31" s="655"/>
      <c r="BR31" s="657">
        <v>98.9</v>
      </c>
      <c r="BS31" s="654"/>
      <c r="BT31" s="654"/>
      <c r="BU31" s="654"/>
      <c r="BV31" s="654"/>
      <c r="BW31" s="654"/>
      <c r="BX31" s="605">
        <v>96</v>
      </c>
      <c r="BY31" s="654"/>
      <c r="BZ31" s="654"/>
      <c r="CA31" s="654"/>
      <c r="CB31" s="655"/>
      <c r="CD31" s="650"/>
      <c r="CE31" s="651"/>
      <c r="CF31" s="607" t="s">
        <v>300</v>
      </c>
      <c r="CG31" s="608"/>
      <c r="CH31" s="608"/>
      <c r="CI31" s="608"/>
      <c r="CJ31" s="608"/>
      <c r="CK31" s="608"/>
      <c r="CL31" s="608"/>
      <c r="CM31" s="608"/>
      <c r="CN31" s="608"/>
      <c r="CO31" s="608"/>
      <c r="CP31" s="608"/>
      <c r="CQ31" s="609"/>
      <c r="CR31" s="610">
        <v>7909</v>
      </c>
      <c r="CS31" s="640"/>
      <c r="CT31" s="640"/>
      <c r="CU31" s="640"/>
      <c r="CV31" s="640"/>
      <c r="CW31" s="640"/>
      <c r="CX31" s="640"/>
      <c r="CY31" s="641"/>
      <c r="CZ31" s="615">
        <v>0.2</v>
      </c>
      <c r="DA31" s="642"/>
      <c r="DB31" s="642"/>
      <c r="DC31" s="645"/>
      <c r="DD31" s="619">
        <v>7791</v>
      </c>
      <c r="DE31" s="640"/>
      <c r="DF31" s="640"/>
      <c r="DG31" s="640"/>
      <c r="DH31" s="640"/>
      <c r="DI31" s="640"/>
      <c r="DJ31" s="640"/>
      <c r="DK31" s="641"/>
      <c r="DL31" s="619">
        <v>7791</v>
      </c>
      <c r="DM31" s="640"/>
      <c r="DN31" s="640"/>
      <c r="DO31" s="640"/>
      <c r="DP31" s="640"/>
      <c r="DQ31" s="640"/>
      <c r="DR31" s="640"/>
      <c r="DS31" s="640"/>
      <c r="DT31" s="640"/>
      <c r="DU31" s="640"/>
      <c r="DV31" s="641"/>
      <c r="DW31" s="615">
        <v>0.3</v>
      </c>
      <c r="DX31" s="642"/>
      <c r="DY31" s="642"/>
      <c r="DZ31" s="642"/>
      <c r="EA31" s="642"/>
      <c r="EB31" s="642"/>
      <c r="EC31" s="643"/>
    </row>
    <row r="32" spans="2:133" ht="11.25" customHeight="1">
      <c r="B32" s="607" t="s">
        <v>301</v>
      </c>
      <c r="C32" s="608"/>
      <c r="D32" s="608"/>
      <c r="E32" s="608"/>
      <c r="F32" s="608"/>
      <c r="G32" s="608"/>
      <c r="H32" s="608"/>
      <c r="I32" s="608"/>
      <c r="J32" s="608"/>
      <c r="K32" s="608"/>
      <c r="L32" s="608"/>
      <c r="M32" s="608"/>
      <c r="N32" s="608"/>
      <c r="O32" s="608"/>
      <c r="P32" s="608"/>
      <c r="Q32" s="609"/>
      <c r="R32" s="610">
        <v>351102</v>
      </c>
      <c r="S32" s="611"/>
      <c r="T32" s="611"/>
      <c r="U32" s="611"/>
      <c r="V32" s="611"/>
      <c r="W32" s="611"/>
      <c r="X32" s="611"/>
      <c r="Y32" s="612"/>
      <c r="Z32" s="613">
        <v>7.3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40"/>
      <c r="BI32" s="640"/>
      <c r="BJ32" s="640"/>
      <c r="BK32" s="640"/>
      <c r="BL32" s="640"/>
      <c r="BM32" s="616">
        <v>96.4</v>
      </c>
      <c r="BN32" s="640"/>
      <c r="BO32" s="640"/>
      <c r="BP32" s="640"/>
      <c r="BQ32" s="656"/>
      <c r="BR32" s="667">
        <v>99.3</v>
      </c>
      <c r="BS32" s="640"/>
      <c r="BT32" s="640"/>
      <c r="BU32" s="640"/>
      <c r="BV32" s="640"/>
      <c r="BW32" s="640"/>
      <c r="BX32" s="616">
        <v>96.3</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c r="B33" s="607" t="s">
        <v>305</v>
      </c>
      <c r="C33" s="608"/>
      <c r="D33" s="608"/>
      <c r="E33" s="608"/>
      <c r="F33" s="608"/>
      <c r="G33" s="608"/>
      <c r="H33" s="608"/>
      <c r="I33" s="608"/>
      <c r="J33" s="608"/>
      <c r="K33" s="608"/>
      <c r="L33" s="608"/>
      <c r="M33" s="608"/>
      <c r="N33" s="608"/>
      <c r="O33" s="608"/>
      <c r="P33" s="608"/>
      <c r="Q33" s="609"/>
      <c r="R33" s="610">
        <v>43360</v>
      </c>
      <c r="S33" s="611"/>
      <c r="T33" s="611"/>
      <c r="U33" s="611"/>
      <c r="V33" s="611"/>
      <c r="W33" s="611"/>
      <c r="X33" s="611"/>
      <c r="Y33" s="612"/>
      <c r="Z33" s="613">
        <v>0.9</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98.1</v>
      </c>
      <c r="BH33" s="669"/>
      <c r="BI33" s="669"/>
      <c r="BJ33" s="669"/>
      <c r="BK33" s="669"/>
      <c r="BL33" s="669"/>
      <c r="BM33" s="670">
        <v>94.7</v>
      </c>
      <c r="BN33" s="669"/>
      <c r="BO33" s="669"/>
      <c r="BP33" s="669"/>
      <c r="BQ33" s="671"/>
      <c r="BR33" s="668">
        <v>98.1</v>
      </c>
      <c r="BS33" s="669"/>
      <c r="BT33" s="669"/>
      <c r="BU33" s="669"/>
      <c r="BV33" s="669"/>
      <c r="BW33" s="669"/>
      <c r="BX33" s="670">
        <v>94.1</v>
      </c>
      <c r="BY33" s="669"/>
      <c r="BZ33" s="669"/>
      <c r="CA33" s="669"/>
      <c r="CB33" s="671"/>
      <c r="CD33" s="607" t="s">
        <v>307</v>
      </c>
      <c r="CE33" s="608"/>
      <c r="CF33" s="608"/>
      <c r="CG33" s="608"/>
      <c r="CH33" s="608"/>
      <c r="CI33" s="608"/>
      <c r="CJ33" s="608"/>
      <c r="CK33" s="608"/>
      <c r="CL33" s="608"/>
      <c r="CM33" s="608"/>
      <c r="CN33" s="608"/>
      <c r="CO33" s="608"/>
      <c r="CP33" s="608"/>
      <c r="CQ33" s="609"/>
      <c r="CR33" s="610">
        <v>2778992</v>
      </c>
      <c r="CS33" s="640"/>
      <c r="CT33" s="640"/>
      <c r="CU33" s="640"/>
      <c r="CV33" s="640"/>
      <c r="CW33" s="640"/>
      <c r="CX33" s="640"/>
      <c r="CY33" s="641"/>
      <c r="CZ33" s="615">
        <v>59.7</v>
      </c>
      <c r="DA33" s="642"/>
      <c r="DB33" s="642"/>
      <c r="DC33" s="645"/>
      <c r="DD33" s="619">
        <v>1734805</v>
      </c>
      <c r="DE33" s="640"/>
      <c r="DF33" s="640"/>
      <c r="DG33" s="640"/>
      <c r="DH33" s="640"/>
      <c r="DI33" s="640"/>
      <c r="DJ33" s="640"/>
      <c r="DK33" s="641"/>
      <c r="DL33" s="619">
        <v>1193402</v>
      </c>
      <c r="DM33" s="640"/>
      <c r="DN33" s="640"/>
      <c r="DO33" s="640"/>
      <c r="DP33" s="640"/>
      <c r="DQ33" s="640"/>
      <c r="DR33" s="640"/>
      <c r="DS33" s="640"/>
      <c r="DT33" s="640"/>
      <c r="DU33" s="640"/>
      <c r="DV33" s="641"/>
      <c r="DW33" s="615">
        <v>46.3</v>
      </c>
      <c r="DX33" s="642"/>
      <c r="DY33" s="642"/>
      <c r="DZ33" s="642"/>
      <c r="EA33" s="642"/>
      <c r="EB33" s="642"/>
      <c r="EC33" s="643"/>
    </row>
    <row r="34" spans="2:133" ht="11.25" customHeight="1">
      <c r="B34" s="607" t="s">
        <v>308</v>
      </c>
      <c r="C34" s="608"/>
      <c r="D34" s="608"/>
      <c r="E34" s="608"/>
      <c r="F34" s="608"/>
      <c r="G34" s="608"/>
      <c r="H34" s="608"/>
      <c r="I34" s="608"/>
      <c r="J34" s="608"/>
      <c r="K34" s="608"/>
      <c r="L34" s="608"/>
      <c r="M34" s="608"/>
      <c r="N34" s="608"/>
      <c r="O34" s="608"/>
      <c r="P34" s="608"/>
      <c r="Q34" s="609"/>
      <c r="R34" s="610">
        <v>284728</v>
      </c>
      <c r="S34" s="611"/>
      <c r="T34" s="611"/>
      <c r="U34" s="611"/>
      <c r="V34" s="611"/>
      <c r="W34" s="611"/>
      <c r="X34" s="611"/>
      <c r="Y34" s="612"/>
      <c r="Z34" s="613">
        <v>5.9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1027910</v>
      </c>
      <c r="CS34" s="611"/>
      <c r="CT34" s="611"/>
      <c r="CU34" s="611"/>
      <c r="CV34" s="611"/>
      <c r="CW34" s="611"/>
      <c r="CX34" s="611"/>
      <c r="CY34" s="612"/>
      <c r="CZ34" s="615">
        <v>22.1</v>
      </c>
      <c r="DA34" s="642"/>
      <c r="DB34" s="642"/>
      <c r="DC34" s="645"/>
      <c r="DD34" s="619">
        <v>660720</v>
      </c>
      <c r="DE34" s="611"/>
      <c r="DF34" s="611"/>
      <c r="DG34" s="611"/>
      <c r="DH34" s="611"/>
      <c r="DI34" s="611"/>
      <c r="DJ34" s="611"/>
      <c r="DK34" s="612"/>
      <c r="DL34" s="619">
        <v>586273</v>
      </c>
      <c r="DM34" s="611"/>
      <c r="DN34" s="611"/>
      <c r="DO34" s="611"/>
      <c r="DP34" s="611"/>
      <c r="DQ34" s="611"/>
      <c r="DR34" s="611"/>
      <c r="DS34" s="611"/>
      <c r="DT34" s="611"/>
      <c r="DU34" s="611"/>
      <c r="DV34" s="612"/>
      <c r="DW34" s="615">
        <v>22.8</v>
      </c>
      <c r="DX34" s="642"/>
      <c r="DY34" s="642"/>
      <c r="DZ34" s="642"/>
      <c r="EA34" s="642"/>
      <c r="EB34" s="642"/>
      <c r="EC34" s="643"/>
    </row>
    <row r="35" spans="2:133" ht="11.25" customHeight="1">
      <c r="B35" s="607" t="s">
        <v>310</v>
      </c>
      <c r="C35" s="608"/>
      <c r="D35" s="608"/>
      <c r="E35" s="608"/>
      <c r="F35" s="608"/>
      <c r="G35" s="608"/>
      <c r="H35" s="608"/>
      <c r="I35" s="608"/>
      <c r="J35" s="608"/>
      <c r="K35" s="608"/>
      <c r="L35" s="608"/>
      <c r="M35" s="608"/>
      <c r="N35" s="608"/>
      <c r="O35" s="608"/>
      <c r="P35" s="608"/>
      <c r="Q35" s="609"/>
      <c r="R35" s="610">
        <v>133344</v>
      </c>
      <c r="S35" s="611"/>
      <c r="T35" s="611"/>
      <c r="U35" s="611"/>
      <c r="V35" s="611"/>
      <c r="W35" s="611"/>
      <c r="X35" s="611"/>
      <c r="Y35" s="612"/>
      <c r="Z35" s="613">
        <v>2.8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154483</v>
      </c>
      <c r="CS35" s="640"/>
      <c r="CT35" s="640"/>
      <c r="CU35" s="640"/>
      <c r="CV35" s="640"/>
      <c r="CW35" s="640"/>
      <c r="CX35" s="640"/>
      <c r="CY35" s="641"/>
      <c r="CZ35" s="615">
        <v>3.3</v>
      </c>
      <c r="DA35" s="642"/>
      <c r="DB35" s="642"/>
      <c r="DC35" s="645"/>
      <c r="DD35" s="619">
        <v>124804</v>
      </c>
      <c r="DE35" s="640"/>
      <c r="DF35" s="640"/>
      <c r="DG35" s="640"/>
      <c r="DH35" s="640"/>
      <c r="DI35" s="640"/>
      <c r="DJ35" s="640"/>
      <c r="DK35" s="641"/>
      <c r="DL35" s="619">
        <v>68682</v>
      </c>
      <c r="DM35" s="640"/>
      <c r="DN35" s="640"/>
      <c r="DO35" s="640"/>
      <c r="DP35" s="640"/>
      <c r="DQ35" s="640"/>
      <c r="DR35" s="640"/>
      <c r="DS35" s="640"/>
      <c r="DT35" s="640"/>
      <c r="DU35" s="640"/>
      <c r="DV35" s="641"/>
      <c r="DW35" s="615">
        <v>2.7</v>
      </c>
      <c r="DX35" s="642"/>
      <c r="DY35" s="642"/>
      <c r="DZ35" s="642"/>
      <c r="EA35" s="642"/>
      <c r="EB35" s="642"/>
      <c r="EC35" s="643"/>
    </row>
    <row r="36" spans="2:133" ht="11.25" customHeight="1">
      <c r="B36" s="607" t="s">
        <v>314</v>
      </c>
      <c r="C36" s="608"/>
      <c r="D36" s="608"/>
      <c r="E36" s="608"/>
      <c r="F36" s="608"/>
      <c r="G36" s="608"/>
      <c r="H36" s="608"/>
      <c r="I36" s="608"/>
      <c r="J36" s="608"/>
      <c r="K36" s="608"/>
      <c r="L36" s="608"/>
      <c r="M36" s="608"/>
      <c r="N36" s="608"/>
      <c r="O36" s="608"/>
      <c r="P36" s="608"/>
      <c r="Q36" s="609"/>
      <c r="R36" s="610">
        <v>96027</v>
      </c>
      <c r="S36" s="611"/>
      <c r="T36" s="611"/>
      <c r="U36" s="611"/>
      <c r="V36" s="611"/>
      <c r="W36" s="611"/>
      <c r="X36" s="611"/>
      <c r="Y36" s="612"/>
      <c r="Z36" s="613">
        <v>2</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486863</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1804</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931505</v>
      </c>
      <c r="CS36" s="611"/>
      <c r="CT36" s="611"/>
      <c r="CU36" s="611"/>
      <c r="CV36" s="611"/>
      <c r="CW36" s="611"/>
      <c r="CX36" s="611"/>
      <c r="CY36" s="612"/>
      <c r="CZ36" s="615">
        <v>20</v>
      </c>
      <c r="DA36" s="642"/>
      <c r="DB36" s="642"/>
      <c r="DC36" s="645"/>
      <c r="DD36" s="619">
        <v>655172</v>
      </c>
      <c r="DE36" s="611"/>
      <c r="DF36" s="611"/>
      <c r="DG36" s="611"/>
      <c r="DH36" s="611"/>
      <c r="DI36" s="611"/>
      <c r="DJ36" s="611"/>
      <c r="DK36" s="612"/>
      <c r="DL36" s="619">
        <v>293709</v>
      </c>
      <c r="DM36" s="611"/>
      <c r="DN36" s="611"/>
      <c r="DO36" s="611"/>
      <c r="DP36" s="611"/>
      <c r="DQ36" s="611"/>
      <c r="DR36" s="611"/>
      <c r="DS36" s="611"/>
      <c r="DT36" s="611"/>
      <c r="DU36" s="611"/>
      <c r="DV36" s="612"/>
      <c r="DW36" s="615">
        <v>11.4</v>
      </c>
      <c r="DX36" s="642"/>
      <c r="DY36" s="642"/>
      <c r="DZ36" s="642"/>
      <c r="EA36" s="642"/>
      <c r="EB36" s="642"/>
      <c r="EC36" s="643"/>
    </row>
    <row r="37" spans="2:133" ht="11.25" customHeight="1">
      <c r="B37" s="607" t="s">
        <v>318</v>
      </c>
      <c r="C37" s="608"/>
      <c r="D37" s="608"/>
      <c r="E37" s="608"/>
      <c r="F37" s="608"/>
      <c r="G37" s="608"/>
      <c r="H37" s="608"/>
      <c r="I37" s="608"/>
      <c r="J37" s="608"/>
      <c r="K37" s="608"/>
      <c r="L37" s="608"/>
      <c r="M37" s="608"/>
      <c r="N37" s="608"/>
      <c r="O37" s="608"/>
      <c r="P37" s="608"/>
      <c r="Q37" s="609"/>
      <c r="R37" s="610">
        <v>213280</v>
      </c>
      <c r="S37" s="611"/>
      <c r="T37" s="611"/>
      <c r="U37" s="611"/>
      <c r="V37" s="611"/>
      <c r="W37" s="611"/>
      <c r="X37" s="611"/>
      <c r="Y37" s="612"/>
      <c r="Z37" s="613">
        <v>4.4000000000000004</v>
      </c>
      <c r="AA37" s="613"/>
      <c r="AB37" s="613"/>
      <c r="AC37" s="613"/>
      <c r="AD37" s="614">
        <v>39</v>
      </c>
      <c r="AE37" s="614"/>
      <c r="AF37" s="614"/>
      <c r="AG37" s="614"/>
      <c r="AH37" s="614"/>
      <c r="AI37" s="614"/>
      <c r="AJ37" s="614"/>
      <c r="AK37" s="614"/>
      <c r="AL37" s="615">
        <v>0</v>
      </c>
      <c r="AM37" s="616"/>
      <c r="AN37" s="616"/>
      <c r="AO37" s="617"/>
      <c r="AQ37" s="676" t="s">
        <v>319</v>
      </c>
      <c r="AR37" s="677"/>
      <c r="AS37" s="677"/>
      <c r="AT37" s="677"/>
      <c r="AU37" s="677"/>
      <c r="AV37" s="677"/>
      <c r="AW37" s="677"/>
      <c r="AX37" s="677"/>
      <c r="AY37" s="678"/>
      <c r="AZ37" s="610">
        <v>180028</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-31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212523</v>
      </c>
      <c r="CS37" s="640"/>
      <c r="CT37" s="640"/>
      <c r="CU37" s="640"/>
      <c r="CV37" s="640"/>
      <c r="CW37" s="640"/>
      <c r="CX37" s="640"/>
      <c r="CY37" s="641"/>
      <c r="CZ37" s="615">
        <v>4.5999999999999996</v>
      </c>
      <c r="DA37" s="642"/>
      <c r="DB37" s="642"/>
      <c r="DC37" s="645"/>
      <c r="DD37" s="619">
        <v>212516</v>
      </c>
      <c r="DE37" s="640"/>
      <c r="DF37" s="640"/>
      <c r="DG37" s="640"/>
      <c r="DH37" s="640"/>
      <c r="DI37" s="640"/>
      <c r="DJ37" s="640"/>
      <c r="DK37" s="641"/>
      <c r="DL37" s="619">
        <v>152516</v>
      </c>
      <c r="DM37" s="640"/>
      <c r="DN37" s="640"/>
      <c r="DO37" s="640"/>
      <c r="DP37" s="640"/>
      <c r="DQ37" s="640"/>
      <c r="DR37" s="640"/>
      <c r="DS37" s="640"/>
      <c r="DT37" s="640"/>
      <c r="DU37" s="640"/>
      <c r="DV37" s="641"/>
      <c r="DW37" s="615">
        <v>5.9</v>
      </c>
      <c r="DX37" s="642"/>
      <c r="DY37" s="642"/>
      <c r="DZ37" s="642"/>
      <c r="EA37" s="642"/>
      <c r="EB37" s="642"/>
      <c r="EC37" s="643"/>
    </row>
    <row r="38" spans="2:133" ht="11.25" customHeight="1">
      <c r="B38" s="607" t="s">
        <v>322</v>
      </c>
      <c r="C38" s="608"/>
      <c r="D38" s="608"/>
      <c r="E38" s="608"/>
      <c r="F38" s="608"/>
      <c r="G38" s="608"/>
      <c r="H38" s="608"/>
      <c r="I38" s="608"/>
      <c r="J38" s="608"/>
      <c r="K38" s="608"/>
      <c r="L38" s="608"/>
      <c r="M38" s="608"/>
      <c r="N38" s="608"/>
      <c r="O38" s="608"/>
      <c r="P38" s="608"/>
      <c r="Q38" s="609"/>
      <c r="R38" s="610">
        <v>478357</v>
      </c>
      <c r="S38" s="611"/>
      <c r="T38" s="611"/>
      <c r="U38" s="611"/>
      <c r="V38" s="611"/>
      <c r="W38" s="611"/>
      <c r="X38" s="611"/>
      <c r="Y38" s="612"/>
      <c r="Z38" s="613">
        <v>9.9</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76098</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421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306835</v>
      </c>
      <c r="CS38" s="611"/>
      <c r="CT38" s="611"/>
      <c r="CU38" s="611"/>
      <c r="CV38" s="611"/>
      <c r="CW38" s="611"/>
      <c r="CX38" s="611"/>
      <c r="CY38" s="612"/>
      <c r="CZ38" s="615">
        <v>6.6</v>
      </c>
      <c r="DA38" s="642"/>
      <c r="DB38" s="642"/>
      <c r="DC38" s="645"/>
      <c r="DD38" s="619">
        <v>270622</v>
      </c>
      <c r="DE38" s="611"/>
      <c r="DF38" s="611"/>
      <c r="DG38" s="611"/>
      <c r="DH38" s="611"/>
      <c r="DI38" s="611"/>
      <c r="DJ38" s="611"/>
      <c r="DK38" s="612"/>
      <c r="DL38" s="619">
        <v>244738</v>
      </c>
      <c r="DM38" s="611"/>
      <c r="DN38" s="611"/>
      <c r="DO38" s="611"/>
      <c r="DP38" s="611"/>
      <c r="DQ38" s="611"/>
      <c r="DR38" s="611"/>
      <c r="DS38" s="611"/>
      <c r="DT38" s="611"/>
      <c r="DU38" s="611"/>
      <c r="DV38" s="612"/>
      <c r="DW38" s="615">
        <v>9.5</v>
      </c>
      <c r="DX38" s="642"/>
      <c r="DY38" s="642"/>
      <c r="DZ38" s="642"/>
      <c r="EA38" s="642"/>
      <c r="EB38" s="642"/>
      <c r="EC38" s="643"/>
    </row>
    <row r="39" spans="2:133" ht="11.25" customHeight="1">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660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335759</v>
      </c>
      <c r="CS39" s="640"/>
      <c r="CT39" s="640"/>
      <c r="CU39" s="640"/>
      <c r="CV39" s="640"/>
      <c r="CW39" s="640"/>
      <c r="CX39" s="640"/>
      <c r="CY39" s="641"/>
      <c r="CZ39" s="615">
        <v>7.2</v>
      </c>
      <c r="DA39" s="642"/>
      <c r="DB39" s="642"/>
      <c r="DC39" s="645"/>
      <c r="DD39" s="619">
        <v>23487</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c r="B40" s="607" t="s">
        <v>330</v>
      </c>
      <c r="C40" s="608"/>
      <c r="D40" s="608"/>
      <c r="E40" s="608"/>
      <c r="F40" s="608"/>
      <c r="G40" s="608"/>
      <c r="H40" s="608"/>
      <c r="I40" s="608"/>
      <c r="J40" s="608"/>
      <c r="K40" s="608"/>
      <c r="L40" s="608"/>
      <c r="M40" s="608"/>
      <c r="N40" s="608"/>
      <c r="O40" s="608"/>
      <c r="P40" s="608"/>
      <c r="Q40" s="609"/>
      <c r="R40" s="610">
        <v>9557</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109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22500</v>
      </c>
      <c r="CS40" s="611"/>
      <c r="CT40" s="611"/>
      <c r="CU40" s="611"/>
      <c r="CV40" s="611"/>
      <c r="CW40" s="611"/>
      <c r="CX40" s="611"/>
      <c r="CY40" s="612"/>
      <c r="CZ40" s="615">
        <v>0.5</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c r="B41" s="631" t="s">
        <v>335</v>
      </c>
      <c r="C41" s="632"/>
      <c r="D41" s="632"/>
      <c r="E41" s="632"/>
      <c r="F41" s="632"/>
      <c r="G41" s="632"/>
      <c r="H41" s="632"/>
      <c r="I41" s="632"/>
      <c r="J41" s="632"/>
      <c r="K41" s="632"/>
      <c r="L41" s="632"/>
      <c r="M41" s="632"/>
      <c r="N41" s="632"/>
      <c r="O41" s="632"/>
      <c r="P41" s="632"/>
      <c r="Q41" s="633"/>
      <c r="R41" s="685">
        <v>4834929</v>
      </c>
      <c r="S41" s="686"/>
      <c r="T41" s="686"/>
      <c r="U41" s="686"/>
      <c r="V41" s="686"/>
      <c r="W41" s="686"/>
      <c r="X41" s="686"/>
      <c r="Y41" s="687"/>
      <c r="Z41" s="688">
        <v>100</v>
      </c>
      <c r="AA41" s="688"/>
      <c r="AB41" s="688"/>
      <c r="AC41" s="688"/>
      <c r="AD41" s="689">
        <v>2566759</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43749</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c r="AQ42" s="692" t="s">
        <v>339</v>
      </c>
      <c r="AR42" s="693"/>
      <c r="AS42" s="693"/>
      <c r="AT42" s="693"/>
      <c r="AU42" s="693"/>
      <c r="AV42" s="693"/>
      <c r="AW42" s="693"/>
      <c r="AX42" s="693"/>
      <c r="AY42" s="694"/>
      <c r="AZ42" s="685">
        <v>186988</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433</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493920</v>
      </c>
      <c r="CS42" s="640"/>
      <c r="CT42" s="640"/>
      <c r="CU42" s="640"/>
      <c r="CV42" s="640"/>
      <c r="CW42" s="640"/>
      <c r="CX42" s="640"/>
      <c r="CY42" s="641"/>
      <c r="CZ42" s="615">
        <v>10.6</v>
      </c>
      <c r="DA42" s="642"/>
      <c r="DB42" s="642"/>
      <c r="DC42" s="645"/>
      <c r="DD42" s="619">
        <v>96998</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c r="B43" s="208" t="s">
        <v>342</v>
      </c>
      <c r="CD43" s="607" t="s">
        <v>343</v>
      </c>
      <c r="CE43" s="608"/>
      <c r="CF43" s="608"/>
      <c r="CG43" s="608"/>
      <c r="CH43" s="608"/>
      <c r="CI43" s="608"/>
      <c r="CJ43" s="608"/>
      <c r="CK43" s="608"/>
      <c r="CL43" s="608"/>
      <c r="CM43" s="608"/>
      <c r="CN43" s="608"/>
      <c r="CO43" s="608"/>
      <c r="CP43" s="608"/>
      <c r="CQ43" s="609"/>
      <c r="CR43" s="610">
        <v>14387</v>
      </c>
      <c r="CS43" s="640"/>
      <c r="CT43" s="640"/>
      <c r="CU43" s="640"/>
      <c r="CV43" s="640"/>
      <c r="CW43" s="640"/>
      <c r="CX43" s="640"/>
      <c r="CY43" s="641"/>
      <c r="CZ43" s="615">
        <v>0.3</v>
      </c>
      <c r="DA43" s="642"/>
      <c r="DB43" s="642"/>
      <c r="DC43" s="645"/>
      <c r="DD43" s="619">
        <v>11683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493920</v>
      </c>
      <c r="CS44" s="611"/>
      <c r="CT44" s="611"/>
      <c r="CU44" s="611"/>
      <c r="CV44" s="611"/>
      <c r="CW44" s="611"/>
      <c r="CX44" s="611"/>
      <c r="CY44" s="612"/>
      <c r="CZ44" s="615">
        <v>10.6</v>
      </c>
      <c r="DA44" s="616"/>
      <c r="DB44" s="616"/>
      <c r="DC44" s="622"/>
      <c r="DD44" s="619">
        <v>96998</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87812</v>
      </c>
      <c r="CS45" s="640"/>
      <c r="CT45" s="640"/>
      <c r="CU45" s="640"/>
      <c r="CV45" s="640"/>
      <c r="CW45" s="640"/>
      <c r="CX45" s="640"/>
      <c r="CY45" s="641"/>
      <c r="CZ45" s="615">
        <v>1.9</v>
      </c>
      <c r="DA45" s="642"/>
      <c r="DB45" s="642"/>
      <c r="DC45" s="645"/>
      <c r="DD45" s="619">
        <v>9799</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c r="B46" s="219"/>
      <c r="CD46" s="650"/>
      <c r="CE46" s="651"/>
      <c r="CF46" s="607" t="s">
        <v>348</v>
      </c>
      <c r="CG46" s="608"/>
      <c r="CH46" s="608"/>
      <c r="CI46" s="608"/>
      <c r="CJ46" s="608"/>
      <c r="CK46" s="608"/>
      <c r="CL46" s="608"/>
      <c r="CM46" s="608"/>
      <c r="CN46" s="608"/>
      <c r="CO46" s="608"/>
      <c r="CP46" s="608"/>
      <c r="CQ46" s="609"/>
      <c r="CR46" s="610">
        <v>406108</v>
      </c>
      <c r="CS46" s="611"/>
      <c r="CT46" s="611"/>
      <c r="CU46" s="611"/>
      <c r="CV46" s="611"/>
      <c r="CW46" s="611"/>
      <c r="CX46" s="611"/>
      <c r="CY46" s="612"/>
      <c r="CZ46" s="615">
        <v>8.6999999999999993</v>
      </c>
      <c r="DA46" s="616"/>
      <c r="DB46" s="616"/>
      <c r="DC46" s="622"/>
      <c r="DD46" s="619">
        <v>87199</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c r="B47" s="219"/>
      <c r="CD47" s="650"/>
      <c r="CE47" s="651"/>
      <c r="CF47" s="607" t="s">
        <v>349</v>
      </c>
      <c r="CG47" s="608"/>
      <c r="CH47" s="608"/>
      <c r="CI47" s="608"/>
      <c r="CJ47" s="608"/>
      <c r="CK47" s="608"/>
      <c r="CL47" s="608"/>
      <c r="CM47" s="608"/>
      <c r="CN47" s="608"/>
      <c r="CO47" s="608"/>
      <c r="CP47" s="608"/>
      <c r="CQ47" s="609"/>
      <c r="CR47" s="610" t="s">
        <v>122</v>
      </c>
      <c r="CS47" s="640"/>
      <c r="CT47" s="640"/>
      <c r="CU47" s="640"/>
      <c r="CV47" s="640"/>
      <c r="CW47" s="640"/>
      <c r="CX47" s="640"/>
      <c r="CY47" s="641"/>
      <c r="CZ47" s="615" t="s">
        <v>122</v>
      </c>
      <c r="DA47" s="642"/>
      <c r="DB47" s="642"/>
      <c r="DC47" s="645"/>
      <c r="DD47" s="619" t="s">
        <v>122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c r="B49" s="219"/>
      <c r="CD49" s="631" t="s">
        <v>351</v>
      </c>
      <c r="CE49" s="632"/>
      <c r="CF49" s="632"/>
      <c r="CG49" s="632"/>
      <c r="CH49" s="632"/>
      <c r="CI49" s="632"/>
      <c r="CJ49" s="632"/>
      <c r="CK49" s="632"/>
      <c r="CL49" s="632"/>
      <c r="CM49" s="632"/>
      <c r="CN49" s="632"/>
      <c r="CO49" s="632"/>
      <c r="CP49" s="632"/>
      <c r="CQ49" s="633"/>
      <c r="CR49" s="685">
        <v>4656580</v>
      </c>
      <c r="CS49" s="669"/>
      <c r="CT49" s="669"/>
      <c r="CU49" s="669"/>
      <c r="CV49" s="669"/>
      <c r="CW49" s="669"/>
      <c r="CX49" s="669"/>
      <c r="CY49" s="698"/>
      <c r="CZ49" s="690">
        <v>100</v>
      </c>
      <c r="DA49" s="699"/>
      <c r="DB49" s="699"/>
      <c r="DC49" s="700"/>
      <c r="DD49" s="701">
        <v>2953918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S4b88x7Qr27WE8U2AauJezjwULr/UVjqFtN9pxu8F26aWGcP0aPsligA21v+MbW6HOweREqHwJ7Ua/aTpRbvA==" saltValue="yQ/VAperWus50OjVMGc0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4786</v>
      </c>
      <c r="R7" s="740"/>
      <c r="S7" s="740"/>
      <c r="T7" s="740"/>
      <c r="U7" s="740"/>
      <c r="V7" s="740">
        <v>4657</v>
      </c>
      <c r="W7" s="740"/>
      <c r="X7" s="740"/>
      <c r="Y7" s="740"/>
      <c r="Z7" s="740"/>
      <c r="AA7" s="740">
        <v>129</v>
      </c>
      <c r="AB7" s="740"/>
      <c r="AC7" s="740"/>
      <c r="AD7" s="740"/>
      <c r="AE7" s="741"/>
      <c r="AF7" s="742">
        <v>118</v>
      </c>
      <c r="AG7" s="743"/>
      <c r="AH7" s="743"/>
      <c r="AI7" s="743"/>
      <c r="AJ7" s="744"/>
      <c r="AK7" s="745">
        <v>133</v>
      </c>
      <c r="AL7" s="746"/>
      <c r="AM7" s="746"/>
      <c r="AN7" s="746"/>
      <c r="AO7" s="746"/>
      <c r="AP7" s="746">
        <v>3706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549</v>
      </c>
      <c r="BT7" s="734"/>
      <c r="BU7" s="734"/>
      <c r="BV7" s="734"/>
      <c r="BW7" s="734"/>
      <c r="BX7" s="734"/>
      <c r="BY7" s="734"/>
      <c r="BZ7" s="734"/>
      <c r="CA7" s="734"/>
      <c r="CB7" s="734"/>
      <c r="CC7" s="734"/>
      <c r="CD7" s="734"/>
      <c r="CE7" s="734"/>
      <c r="CF7" s="734"/>
      <c r="CG7" s="749"/>
      <c r="CH7" s="730">
        <v>12</v>
      </c>
      <c r="CI7" s="731"/>
      <c r="CJ7" s="731"/>
      <c r="CK7" s="731"/>
      <c r="CL7" s="732"/>
      <c r="CM7" s="730">
        <v>45</v>
      </c>
      <c r="CN7" s="731"/>
      <c r="CO7" s="731"/>
      <c r="CP7" s="731"/>
      <c r="CQ7" s="732"/>
      <c r="CR7" s="730">
        <v>10</v>
      </c>
      <c r="CS7" s="731"/>
      <c r="CT7" s="731"/>
      <c r="CU7" s="731"/>
      <c r="CV7" s="732"/>
      <c r="CW7" s="730" t="s">
        <v>544</v>
      </c>
      <c r="CX7" s="731"/>
      <c r="CY7" s="731"/>
      <c r="CZ7" s="731"/>
      <c r="DA7" s="732"/>
      <c r="DB7" s="730" t="s">
        <v>544</v>
      </c>
      <c r="DC7" s="731"/>
      <c r="DD7" s="731"/>
      <c r="DE7" s="731"/>
      <c r="DF7" s="732"/>
      <c r="DG7" s="730" t="s">
        <v>544</v>
      </c>
      <c r="DH7" s="731"/>
      <c r="DI7" s="731"/>
      <c r="DJ7" s="731"/>
      <c r="DK7" s="732"/>
      <c r="DL7" s="730" t="s">
        <v>544</v>
      </c>
      <c r="DM7" s="731"/>
      <c r="DN7" s="731"/>
      <c r="DO7" s="731"/>
      <c r="DP7" s="732"/>
      <c r="DQ7" s="730" t="s">
        <v>544</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376</v>
      </c>
      <c r="B23" s="776" t="s">
        <v>377</v>
      </c>
      <c r="C23" s="777"/>
      <c r="D23" s="777"/>
      <c r="E23" s="777"/>
      <c r="F23" s="777"/>
      <c r="G23" s="777"/>
      <c r="H23" s="777"/>
      <c r="I23" s="777"/>
      <c r="J23" s="777"/>
      <c r="K23" s="777"/>
      <c r="L23" s="777"/>
      <c r="M23" s="777"/>
      <c r="N23" s="777"/>
      <c r="O23" s="777"/>
      <c r="P23" s="778"/>
      <c r="Q23" s="779">
        <v>4786</v>
      </c>
      <c r="R23" s="780"/>
      <c r="S23" s="780"/>
      <c r="T23" s="780"/>
      <c r="U23" s="780"/>
      <c r="V23" s="780">
        <v>4657</v>
      </c>
      <c r="W23" s="780"/>
      <c r="X23" s="780"/>
      <c r="Y23" s="780"/>
      <c r="Z23" s="780"/>
      <c r="AA23" s="780">
        <v>129</v>
      </c>
      <c r="AB23" s="780"/>
      <c r="AC23" s="780"/>
      <c r="AD23" s="780"/>
      <c r="AE23" s="781"/>
      <c r="AF23" s="782">
        <v>118</v>
      </c>
      <c r="AG23" s="780"/>
      <c r="AH23" s="780"/>
      <c r="AI23" s="780"/>
      <c r="AJ23" s="783"/>
      <c r="AK23" s="784"/>
      <c r="AL23" s="785"/>
      <c r="AM23" s="785"/>
      <c r="AN23" s="785"/>
      <c r="AO23" s="785"/>
      <c r="AP23" s="780">
        <v>3706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388</v>
      </c>
      <c r="C28" s="737"/>
      <c r="D28" s="737"/>
      <c r="E28" s="737"/>
      <c r="F28" s="737"/>
      <c r="G28" s="737"/>
      <c r="H28" s="737"/>
      <c r="I28" s="737"/>
      <c r="J28" s="737"/>
      <c r="K28" s="737"/>
      <c r="L28" s="737"/>
      <c r="M28" s="737"/>
      <c r="N28" s="737"/>
      <c r="O28" s="737"/>
      <c r="P28" s="738"/>
      <c r="Q28" s="809">
        <v>443</v>
      </c>
      <c r="R28" s="810"/>
      <c r="S28" s="810"/>
      <c r="T28" s="810"/>
      <c r="U28" s="810"/>
      <c r="V28" s="810">
        <v>441</v>
      </c>
      <c r="W28" s="810"/>
      <c r="X28" s="810"/>
      <c r="Y28" s="810"/>
      <c r="Z28" s="810"/>
      <c r="AA28" s="810">
        <v>2</v>
      </c>
      <c r="AB28" s="810"/>
      <c r="AC28" s="810"/>
      <c r="AD28" s="810"/>
      <c r="AE28" s="811"/>
      <c r="AF28" s="812">
        <v>2</v>
      </c>
      <c r="AG28" s="810"/>
      <c r="AH28" s="810"/>
      <c r="AI28" s="810"/>
      <c r="AJ28" s="813"/>
      <c r="AK28" s="814">
        <v>59</v>
      </c>
      <c r="AL28" s="815"/>
      <c r="AM28" s="815"/>
      <c r="AN28" s="815"/>
      <c r="AO28" s="815"/>
      <c r="AP28" s="815" t="s">
        <v>544</v>
      </c>
      <c r="AQ28" s="815"/>
      <c r="AR28" s="815"/>
      <c r="AS28" s="815"/>
      <c r="AT28" s="815"/>
      <c r="AU28" s="815" t="s">
        <v>544</v>
      </c>
      <c r="AV28" s="815"/>
      <c r="AW28" s="815"/>
      <c r="AX28" s="815"/>
      <c r="AY28" s="815"/>
      <c r="AZ28" s="816" t="s">
        <v>544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389</v>
      </c>
      <c r="C29" s="768"/>
      <c r="D29" s="768"/>
      <c r="E29" s="768"/>
      <c r="F29" s="768"/>
      <c r="G29" s="768"/>
      <c r="H29" s="768"/>
      <c r="I29" s="768"/>
      <c r="J29" s="768"/>
      <c r="K29" s="768"/>
      <c r="L29" s="768"/>
      <c r="M29" s="768"/>
      <c r="N29" s="768"/>
      <c r="O29" s="768"/>
      <c r="P29" s="769"/>
      <c r="Q29" s="770">
        <v>475</v>
      </c>
      <c r="R29" s="771"/>
      <c r="S29" s="771"/>
      <c r="T29" s="771"/>
      <c r="U29" s="771"/>
      <c r="V29" s="771">
        <v>459</v>
      </c>
      <c r="W29" s="771"/>
      <c r="X29" s="771"/>
      <c r="Y29" s="771"/>
      <c r="Z29" s="771"/>
      <c r="AA29" s="771">
        <v>16</v>
      </c>
      <c r="AB29" s="771"/>
      <c r="AC29" s="771"/>
      <c r="AD29" s="771"/>
      <c r="AE29" s="772"/>
      <c r="AF29" s="773">
        <v>16</v>
      </c>
      <c r="AG29" s="774"/>
      <c r="AH29" s="774"/>
      <c r="AI29" s="774"/>
      <c r="AJ29" s="775"/>
      <c r="AK29" s="821">
        <v>79</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390</v>
      </c>
      <c r="C30" s="768"/>
      <c r="D30" s="768"/>
      <c r="E30" s="768"/>
      <c r="F30" s="768"/>
      <c r="G30" s="768"/>
      <c r="H30" s="768"/>
      <c r="I30" s="768"/>
      <c r="J30" s="768"/>
      <c r="K30" s="768"/>
      <c r="L30" s="768"/>
      <c r="M30" s="768"/>
      <c r="N30" s="768"/>
      <c r="O30" s="768"/>
      <c r="P30" s="769"/>
      <c r="Q30" s="770">
        <v>71</v>
      </c>
      <c r="R30" s="771"/>
      <c r="S30" s="771"/>
      <c r="T30" s="771"/>
      <c r="U30" s="771"/>
      <c r="V30" s="771">
        <v>71</v>
      </c>
      <c r="W30" s="771"/>
      <c r="X30" s="771"/>
      <c r="Y30" s="771"/>
      <c r="Z30" s="771"/>
      <c r="AA30" s="771">
        <v>0</v>
      </c>
      <c r="AB30" s="771"/>
      <c r="AC30" s="771"/>
      <c r="AD30" s="771"/>
      <c r="AE30" s="772"/>
      <c r="AF30" s="773">
        <v>0</v>
      </c>
      <c r="AG30" s="774"/>
      <c r="AH30" s="774"/>
      <c r="AI30" s="774"/>
      <c r="AJ30" s="775"/>
      <c r="AK30" s="821">
        <v>32</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391</v>
      </c>
      <c r="C31" s="768"/>
      <c r="D31" s="768"/>
      <c r="E31" s="768"/>
      <c r="F31" s="768"/>
      <c r="G31" s="768"/>
      <c r="H31" s="768"/>
      <c r="I31" s="768"/>
      <c r="J31" s="768"/>
      <c r="K31" s="768"/>
      <c r="L31" s="768"/>
      <c r="M31" s="768"/>
      <c r="N31" s="768"/>
      <c r="O31" s="768"/>
      <c r="P31" s="769"/>
      <c r="Q31" s="770">
        <v>614</v>
      </c>
      <c r="R31" s="771"/>
      <c r="S31" s="771"/>
      <c r="T31" s="771"/>
      <c r="U31" s="771"/>
      <c r="V31" s="771">
        <v>606</v>
      </c>
      <c r="W31" s="771"/>
      <c r="X31" s="771"/>
      <c r="Y31" s="771"/>
      <c r="Z31" s="771"/>
      <c r="AA31" s="771">
        <v>8</v>
      </c>
      <c r="AB31" s="771"/>
      <c r="AC31" s="771"/>
      <c r="AD31" s="771"/>
      <c r="AE31" s="772"/>
      <c r="AF31" s="773">
        <v>177</v>
      </c>
      <c r="AG31" s="774"/>
      <c r="AH31" s="774"/>
      <c r="AI31" s="774"/>
      <c r="AJ31" s="775"/>
      <c r="AK31" s="821">
        <v>180</v>
      </c>
      <c r="AL31" s="817"/>
      <c r="AM31" s="817"/>
      <c r="AN31" s="817"/>
      <c r="AO31" s="817"/>
      <c r="AP31" s="817">
        <v>125</v>
      </c>
      <c r="AQ31" s="817"/>
      <c r="AR31" s="817"/>
      <c r="AS31" s="817"/>
      <c r="AT31" s="817"/>
      <c r="AU31" s="817">
        <v>94</v>
      </c>
      <c r="AV31" s="817"/>
      <c r="AW31" s="817"/>
      <c r="AX31" s="817"/>
      <c r="AY31" s="817"/>
      <c r="AZ31" s="818" t="s">
        <v>544</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393</v>
      </c>
      <c r="C32" s="768"/>
      <c r="D32" s="768"/>
      <c r="E32" s="768"/>
      <c r="F32" s="768"/>
      <c r="G32" s="768"/>
      <c r="H32" s="768"/>
      <c r="I32" s="768"/>
      <c r="J32" s="768"/>
      <c r="K32" s="768"/>
      <c r="L32" s="768"/>
      <c r="M32" s="768"/>
      <c r="N32" s="768"/>
      <c r="O32" s="768"/>
      <c r="P32" s="769"/>
      <c r="Q32" s="770">
        <v>163</v>
      </c>
      <c r="R32" s="771"/>
      <c r="S32" s="771"/>
      <c r="T32" s="771"/>
      <c r="U32" s="771"/>
      <c r="V32" s="771">
        <v>163</v>
      </c>
      <c r="W32" s="771"/>
      <c r="X32" s="771"/>
      <c r="Y32" s="771"/>
      <c r="Z32" s="771"/>
      <c r="AA32" s="771">
        <v>0</v>
      </c>
      <c r="AB32" s="771"/>
      <c r="AC32" s="771"/>
      <c r="AD32" s="771"/>
      <c r="AE32" s="772"/>
      <c r="AF32" s="773">
        <v>0</v>
      </c>
      <c r="AG32" s="774"/>
      <c r="AH32" s="774"/>
      <c r="AI32" s="774"/>
      <c r="AJ32" s="775"/>
      <c r="AK32" s="821">
        <v>65</v>
      </c>
      <c r="AL32" s="817"/>
      <c r="AM32" s="817"/>
      <c r="AN32" s="817"/>
      <c r="AO32" s="817"/>
      <c r="AP32" s="817">
        <v>201</v>
      </c>
      <c r="AQ32" s="817"/>
      <c r="AR32" s="817"/>
      <c r="AS32" s="817"/>
      <c r="AT32" s="817"/>
      <c r="AU32" s="817">
        <v>201</v>
      </c>
      <c r="AV32" s="817"/>
      <c r="AW32" s="817"/>
      <c r="AX32" s="817"/>
      <c r="AY32" s="817"/>
      <c r="AZ32" s="818" t="s">
        <v>544</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195</v>
      </c>
      <c r="AG63" s="831"/>
      <c r="AH63" s="831"/>
      <c r="AI63" s="831"/>
      <c r="AJ63" s="832"/>
      <c r="AK63" s="833"/>
      <c r="AL63" s="828"/>
      <c r="AM63" s="828"/>
      <c r="AN63" s="828"/>
      <c r="AO63" s="828"/>
      <c r="AP63" s="831">
        <v>326</v>
      </c>
      <c r="AQ63" s="831"/>
      <c r="AR63" s="831"/>
      <c r="AS63" s="831"/>
      <c r="AT63" s="831"/>
      <c r="AU63" s="831">
        <v>295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545</v>
      </c>
      <c r="C68" s="857"/>
      <c r="D68" s="857"/>
      <c r="E68" s="857"/>
      <c r="F68" s="857"/>
      <c r="G68" s="857"/>
      <c r="H68" s="857"/>
      <c r="I68" s="857"/>
      <c r="J68" s="857"/>
      <c r="K68" s="857"/>
      <c r="L68" s="857"/>
      <c r="M68" s="857"/>
      <c r="N68" s="857"/>
      <c r="O68" s="857"/>
      <c r="P68" s="858"/>
      <c r="Q68" s="859">
        <v>175</v>
      </c>
      <c r="R68" s="853"/>
      <c r="S68" s="853"/>
      <c r="T68" s="853"/>
      <c r="U68" s="853"/>
      <c r="V68" s="853">
        <v>163</v>
      </c>
      <c r="W68" s="853"/>
      <c r="X68" s="853"/>
      <c r="Y68" s="853"/>
      <c r="Z68" s="853"/>
      <c r="AA68" s="853">
        <v>12</v>
      </c>
      <c r="AB68" s="853"/>
      <c r="AC68" s="853"/>
      <c r="AD68" s="853"/>
      <c r="AE68" s="853"/>
      <c r="AF68" s="853">
        <v>12</v>
      </c>
      <c r="AG68" s="853"/>
      <c r="AH68" s="853"/>
      <c r="AI68" s="853"/>
      <c r="AJ68" s="853"/>
      <c r="AK68" s="853">
        <v>0</v>
      </c>
      <c r="AL68" s="853"/>
      <c r="AM68" s="853"/>
      <c r="AN68" s="853"/>
      <c r="AO68" s="853"/>
      <c r="AP68" s="853">
        <v>114</v>
      </c>
      <c r="AQ68" s="853"/>
      <c r="AR68" s="853"/>
      <c r="AS68" s="853"/>
      <c r="AT68" s="853"/>
      <c r="AU68" s="853">
        <v>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546</v>
      </c>
      <c r="C69" s="861"/>
      <c r="D69" s="861"/>
      <c r="E69" s="861"/>
      <c r="F69" s="861"/>
      <c r="G69" s="861"/>
      <c r="H69" s="861"/>
      <c r="I69" s="861"/>
      <c r="J69" s="861"/>
      <c r="K69" s="861"/>
      <c r="L69" s="861"/>
      <c r="M69" s="861"/>
      <c r="N69" s="861"/>
      <c r="O69" s="861"/>
      <c r="P69" s="862"/>
      <c r="Q69" s="863">
        <v>1601</v>
      </c>
      <c r="R69" s="817"/>
      <c r="S69" s="817"/>
      <c r="T69" s="817"/>
      <c r="U69" s="817"/>
      <c r="V69" s="817">
        <v>1568</v>
      </c>
      <c r="W69" s="817"/>
      <c r="X69" s="817"/>
      <c r="Y69" s="817"/>
      <c r="Z69" s="817"/>
      <c r="AA69" s="817">
        <v>33</v>
      </c>
      <c r="AB69" s="817"/>
      <c r="AC69" s="817"/>
      <c r="AD69" s="817"/>
      <c r="AE69" s="817"/>
      <c r="AF69" s="817">
        <v>33</v>
      </c>
      <c r="AG69" s="817"/>
      <c r="AH69" s="817"/>
      <c r="AI69" s="817"/>
      <c r="AJ69" s="817"/>
      <c r="AK69" s="817">
        <v>0</v>
      </c>
      <c r="AL69" s="817"/>
      <c r="AM69" s="817"/>
      <c r="AN69" s="817"/>
      <c r="AO69" s="817"/>
      <c r="AP69" s="817">
        <v>482</v>
      </c>
      <c r="AQ69" s="817"/>
      <c r="AR69" s="817"/>
      <c r="AS69" s="817"/>
      <c r="AT69" s="817"/>
      <c r="AU69" s="817">
        <v>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547</v>
      </c>
      <c r="C70" s="861"/>
      <c r="D70" s="861"/>
      <c r="E70" s="861"/>
      <c r="F70" s="861"/>
      <c r="G70" s="861"/>
      <c r="H70" s="861"/>
      <c r="I70" s="861"/>
      <c r="J70" s="861"/>
      <c r="K70" s="861"/>
      <c r="L70" s="861"/>
      <c r="M70" s="861"/>
      <c r="N70" s="861"/>
      <c r="O70" s="861"/>
      <c r="P70" s="862"/>
      <c r="Q70" s="863">
        <v>87</v>
      </c>
      <c r="R70" s="817"/>
      <c r="S70" s="817"/>
      <c r="T70" s="817"/>
      <c r="U70" s="817"/>
      <c r="V70" s="817">
        <v>38</v>
      </c>
      <c r="W70" s="817"/>
      <c r="X70" s="817"/>
      <c r="Y70" s="817"/>
      <c r="Z70" s="817"/>
      <c r="AA70" s="817">
        <v>49</v>
      </c>
      <c r="AB70" s="817"/>
      <c r="AC70" s="817"/>
      <c r="AD70" s="817"/>
      <c r="AE70" s="817"/>
      <c r="AF70" s="817">
        <v>49</v>
      </c>
      <c r="AG70" s="817"/>
      <c r="AH70" s="817"/>
      <c r="AI70" s="817"/>
      <c r="AJ70" s="817"/>
      <c r="AK70" s="817">
        <v>0</v>
      </c>
      <c r="AL70" s="817"/>
      <c r="AM70" s="817"/>
      <c r="AN70" s="817"/>
      <c r="AO70" s="817"/>
      <c r="AP70" s="817">
        <v>0</v>
      </c>
      <c r="AQ70" s="817"/>
      <c r="AR70" s="817"/>
      <c r="AS70" s="817"/>
      <c r="AT70" s="817"/>
      <c r="AU70" s="817">
        <v>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548</v>
      </c>
      <c r="C71" s="861"/>
      <c r="D71" s="861"/>
      <c r="E71" s="861"/>
      <c r="F71" s="861"/>
      <c r="G71" s="861"/>
      <c r="H71" s="861"/>
      <c r="I71" s="861"/>
      <c r="J71" s="861"/>
      <c r="K71" s="861"/>
      <c r="L71" s="861"/>
      <c r="M71" s="861"/>
      <c r="N71" s="861"/>
      <c r="O71" s="861"/>
      <c r="P71" s="862"/>
      <c r="Q71" s="863">
        <v>20</v>
      </c>
      <c r="R71" s="817"/>
      <c r="S71" s="817"/>
      <c r="T71" s="817"/>
      <c r="U71" s="817"/>
      <c r="V71" s="817">
        <v>18</v>
      </c>
      <c r="W71" s="817"/>
      <c r="X71" s="817"/>
      <c r="Y71" s="817"/>
      <c r="Z71" s="817"/>
      <c r="AA71" s="817">
        <v>2</v>
      </c>
      <c r="AB71" s="817"/>
      <c r="AC71" s="817"/>
      <c r="AD71" s="817"/>
      <c r="AE71" s="817"/>
      <c r="AF71" s="817">
        <v>2</v>
      </c>
      <c r="AG71" s="817"/>
      <c r="AH71" s="817"/>
      <c r="AI71" s="817"/>
      <c r="AJ71" s="817"/>
      <c r="AK71" s="817">
        <v>0</v>
      </c>
      <c r="AL71" s="817"/>
      <c r="AM71" s="817"/>
      <c r="AN71" s="817"/>
      <c r="AO71" s="817"/>
      <c r="AP71" s="817">
        <v>0</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96</v>
      </c>
      <c r="AG88" s="831"/>
      <c r="AH88" s="831"/>
      <c r="AI88" s="831"/>
      <c r="AJ88" s="831"/>
      <c r="AK88" s="828"/>
      <c r="AL88" s="828"/>
      <c r="AM88" s="828"/>
      <c r="AN88" s="828"/>
      <c r="AO88" s="828"/>
      <c r="AP88" s="831">
        <v>596</v>
      </c>
      <c r="AQ88" s="831"/>
      <c r="AR88" s="831"/>
      <c r="AS88" s="831"/>
      <c r="AT88" s="831"/>
      <c r="AU88" s="831">
        <v>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t="s">
        <v>544</v>
      </c>
      <c r="CX102" s="839"/>
      <c r="CY102" s="839"/>
      <c r="CZ102" s="839"/>
      <c r="DA102" s="878"/>
      <c r="DB102" s="877" t="s">
        <v>544</v>
      </c>
      <c r="DC102" s="839"/>
      <c r="DD102" s="839"/>
      <c r="DE102" s="839"/>
      <c r="DF102" s="878"/>
      <c r="DG102" s="877" t="s">
        <v>544</v>
      </c>
      <c r="DH102" s="839"/>
      <c r="DI102" s="839"/>
      <c r="DJ102" s="839"/>
      <c r="DK102" s="878"/>
      <c r="DL102" s="877" t="s">
        <v>544</v>
      </c>
      <c r="DM102" s="839"/>
      <c r="DN102" s="839"/>
      <c r="DO102" s="839"/>
      <c r="DP102" s="878"/>
      <c r="DQ102" s="877" t="s">
        <v>544</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415047</v>
      </c>
      <c r="AB110" s="887"/>
      <c r="AC110" s="887"/>
      <c r="AD110" s="887"/>
      <c r="AE110" s="888"/>
      <c r="AF110" s="889">
        <v>390115</v>
      </c>
      <c r="AG110" s="887"/>
      <c r="AH110" s="887"/>
      <c r="AI110" s="887"/>
      <c r="AJ110" s="888"/>
      <c r="AK110" s="889">
        <v>411175</v>
      </c>
      <c r="AL110" s="887"/>
      <c r="AM110" s="887"/>
      <c r="AN110" s="887"/>
      <c r="AO110" s="888"/>
      <c r="AP110" s="890">
        <v>18.399999999999999</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3763841</v>
      </c>
      <c r="BR110" s="918"/>
      <c r="BS110" s="918"/>
      <c r="BT110" s="918"/>
      <c r="BU110" s="918"/>
      <c r="BV110" s="918">
        <v>3630873</v>
      </c>
      <c r="BW110" s="918"/>
      <c r="BX110" s="918"/>
      <c r="BY110" s="918"/>
      <c r="BZ110" s="918"/>
      <c r="CA110" s="918">
        <v>3705964</v>
      </c>
      <c r="CB110" s="918"/>
      <c r="CC110" s="918"/>
      <c r="CD110" s="918"/>
      <c r="CE110" s="918"/>
      <c r="CF110" s="931">
        <v>166.1</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356057</v>
      </c>
      <c r="BR112" s="913"/>
      <c r="BS112" s="913"/>
      <c r="BT112" s="913"/>
      <c r="BU112" s="913"/>
      <c r="BV112" s="913">
        <v>309207</v>
      </c>
      <c r="BW112" s="913"/>
      <c r="BX112" s="913"/>
      <c r="BY112" s="913"/>
      <c r="BZ112" s="913"/>
      <c r="CA112" s="913">
        <v>294971</v>
      </c>
      <c r="CB112" s="913"/>
      <c r="CC112" s="913"/>
      <c r="CD112" s="913"/>
      <c r="CE112" s="913"/>
      <c r="CF112" s="907">
        <v>13.2</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76681</v>
      </c>
      <c r="AB113" s="925"/>
      <c r="AC113" s="925"/>
      <c r="AD113" s="925"/>
      <c r="AE113" s="926"/>
      <c r="AF113" s="927">
        <v>73035</v>
      </c>
      <c r="AG113" s="925"/>
      <c r="AH113" s="925"/>
      <c r="AI113" s="925"/>
      <c r="AJ113" s="926"/>
      <c r="AK113" s="927">
        <v>72147</v>
      </c>
      <c r="AL113" s="925"/>
      <c r="AM113" s="925"/>
      <c r="AN113" s="925"/>
      <c r="AO113" s="926"/>
      <c r="AP113" s="928">
        <v>3.2</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685065</v>
      </c>
      <c r="BR114" s="913"/>
      <c r="BS114" s="913"/>
      <c r="BT114" s="913"/>
      <c r="BU114" s="913"/>
      <c r="BV114" s="913">
        <v>709891</v>
      </c>
      <c r="BW114" s="913"/>
      <c r="BX114" s="913"/>
      <c r="BY114" s="913"/>
      <c r="BZ114" s="913"/>
      <c r="CA114" s="913">
        <v>703737</v>
      </c>
      <c r="CB114" s="913"/>
      <c r="CC114" s="913"/>
      <c r="CD114" s="913"/>
      <c r="CE114" s="913"/>
      <c r="CF114" s="907">
        <v>31.5</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1874</v>
      </c>
      <c r="AB115" s="925"/>
      <c r="AC115" s="925"/>
      <c r="AD115" s="925"/>
      <c r="AE115" s="926"/>
      <c r="AF115" s="927">
        <v>2155</v>
      </c>
      <c r="AG115" s="925"/>
      <c r="AH115" s="925"/>
      <c r="AI115" s="925"/>
      <c r="AJ115" s="926"/>
      <c r="AK115" s="927">
        <v>1138</v>
      </c>
      <c r="AL115" s="925"/>
      <c r="AM115" s="925"/>
      <c r="AN115" s="925"/>
      <c r="AO115" s="926"/>
      <c r="AP115" s="928">
        <v>0.1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493602</v>
      </c>
      <c r="AB117" s="966"/>
      <c r="AC117" s="966"/>
      <c r="AD117" s="966"/>
      <c r="AE117" s="967"/>
      <c r="AF117" s="968">
        <v>465305</v>
      </c>
      <c r="AG117" s="966"/>
      <c r="AH117" s="966"/>
      <c r="AI117" s="966"/>
      <c r="AJ117" s="967"/>
      <c r="AK117" s="968">
        <v>484460</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4804963</v>
      </c>
      <c r="BR119" s="987"/>
      <c r="BS119" s="987"/>
      <c r="BT119" s="987"/>
      <c r="BU119" s="987"/>
      <c r="BV119" s="987">
        <v>4649971</v>
      </c>
      <c r="BW119" s="987"/>
      <c r="BX119" s="987"/>
      <c r="BY119" s="987"/>
      <c r="BZ119" s="987"/>
      <c r="CA119" s="987">
        <v>4704672</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3807963</v>
      </c>
      <c r="BR120" s="918"/>
      <c r="BS120" s="918"/>
      <c r="BT120" s="918"/>
      <c r="BU120" s="918"/>
      <c r="BV120" s="918">
        <v>3830908</v>
      </c>
      <c r="BW120" s="918"/>
      <c r="BX120" s="918"/>
      <c r="BY120" s="918"/>
      <c r="BZ120" s="918"/>
      <c r="CA120" s="918">
        <v>4056610</v>
      </c>
      <c r="CB120" s="918"/>
      <c r="CC120" s="918"/>
      <c r="CD120" s="918"/>
      <c r="CE120" s="918"/>
      <c r="CF120" s="931">
        <v>181.8</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213753</v>
      </c>
      <c r="DH120" s="918"/>
      <c r="DI120" s="918"/>
      <c r="DJ120" s="918"/>
      <c r="DK120" s="918"/>
      <c r="DL120" s="918">
        <v>204812</v>
      </c>
      <c r="DM120" s="918"/>
      <c r="DN120" s="918"/>
      <c r="DO120" s="918"/>
      <c r="DP120" s="918"/>
      <c r="DQ120" s="918">
        <v>201399</v>
      </c>
      <c r="DR120" s="918"/>
      <c r="DS120" s="918"/>
      <c r="DT120" s="918"/>
      <c r="DU120" s="918"/>
      <c r="DV120" s="919">
        <v>9</v>
      </c>
      <c r="DW120" s="919"/>
      <c r="DX120" s="919"/>
      <c r="DY120" s="919"/>
      <c r="DZ120" s="920"/>
    </row>
    <row r="121" spans="1:130" s="224" customFormat="1" ht="26.25" customHeight="1">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167254</v>
      </c>
      <c r="BR121" s="913"/>
      <c r="BS121" s="913"/>
      <c r="BT121" s="913"/>
      <c r="BU121" s="913"/>
      <c r="BV121" s="913">
        <v>123608</v>
      </c>
      <c r="BW121" s="913"/>
      <c r="BX121" s="913"/>
      <c r="BY121" s="913"/>
      <c r="BZ121" s="913"/>
      <c r="CA121" s="913">
        <v>83660</v>
      </c>
      <c r="CB121" s="913"/>
      <c r="CC121" s="913"/>
      <c r="CD121" s="913"/>
      <c r="CE121" s="913"/>
      <c r="CF121" s="907">
        <v>3.7</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142304</v>
      </c>
      <c r="DH121" s="913"/>
      <c r="DI121" s="913"/>
      <c r="DJ121" s="913"/>
      <c r="DK121" s="913"/>
      <c r="DL121" s="913">
        <v>104395</v>
      </c>
      <c r="DM121" s="913"/>
      <c r="DN121" s="913"/>
      <c r="DO121" s="913"/>
      <c r="DP121" s="913"/>
      <c r="DQ121" s="913">
        <v>93572</v>
      </c>
      <c r="DR121" s="913"/>
      <c r="DS121" s="913"/>
      <c r="DT121" s="913"/>
      <c r="DU121" s="913"/>
      <c r="DV121" s="914">
        <v>4.2</v>
      </c>
      <c r="DW121" s="914"/>
      <c r="DX121" s="914"/>
      <c r="DY121" s="914"/>
      <c r="DZ121" s="915"/>
    </row>
    <row r="122" spans="1:130" s="224" customFormat="1" ht="26.25" customHeight="1">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3208944</v>
      </c>
      <c r="BR122" s="987"/>
      <c r="BS122" s="987"/>
      <c r="BT122" s="987"/>
      <c r="BU122" s="987"/>
      <c r="BV122" s="987">
        <v>3116312</v>
      </c>
      <c r="BW122" s="987"/>
      <c r="BX122" s="987"/>
      <c r="BY122" s="987"/>
      <c r="BZ122" s="987"/>
      <c r="CA122" s="987">
        <v>3149534</v>
      </c>
      <c r="CB122" s="987"/>
      <c r="CC122" s="987"/>
      <c r="CD122" s="987"/>
      <c r="CE122" s="987"/>
      <c r="CF122" s="1004">
        <v>141.19999999999999</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7184161</v>
      </c>
      <c r="BR123" s="1018"/>
      <c r="BS123" s="1018"/>
      <c r="BT123" s="1018"/>
      <c r="BU123" s="1018"/>
      <c r="BV123" s="1018">
        <v>7070828</v>
      </c>
      <c r="BW123" s="1018"/>
      <c r="BX123" s="1018"/>
      <c r="BY123" s="1018"/>
      <c r="BZ123" s="1018"/>
      <c r="CA123" s="1018">
        <v>7289804</v>
      </c>
      <c r="CB123" s="1018"/>
      <c r="CC123" s="1018"/>
      <c r="CD123" s="1018"/>
      <c r="CE123" s="1018"/>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1874</v>
      </c>
      <c r="AB127" s="946"/>
      <c r="AC127" s="946"/>
      <c r="AD127" s="946"/>
      <c r="AE127" s="947"/>
      <c r="AF127" s="948">
        <v>2155</v>
      </c>
      <c r="AG127" s="946"/>
      <c r="AH127" s="946"/>
      <c r="AI127" s="946"/>
      <c r="AJ127" s="947"/>
      <c r="AK127" s="948">
        <v>1138</v>
      </c>
      <c r="AL127" s="946"/>
      <c r="AM127" s="946"/>
      <c r="AN127" s="946"/>
      <c r="AO127" s="947"/>
      <c r="AP127" s="949">
        <v>0.1</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38402</v>
      </c>
      <c r="AB128" s="1034"/>
      <c r="AC128" s="1034"/>
      <c r="AD128" s="1034"/>
      <c r="AE128" s="1035"/>
      <c r="AF128" s="1036">
        <v>38286</v>
      </c>
      <c r="AG128" s="1034"/>
      <c r="AH128" s="1034"/>
      <c r="AI128" s="1034"/>
      <c r="AJ128" s="1035"/>
      <c r="AK128" s="1036">
        <v>34801</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2639623</v>
      </c>
      <c r="AB129" s="946"/>
      <c r="AC129" s="946"/>
      <c r="AD129" s="946"/>
      <c r="AE129" s="947"/>
      <c r="AF129" s="948">
        <v>2544707</v>
      </c>
      <c r="AG129" s="946"/>
      <c r="AH129" s="946"/>
      <c r="AI129" s="946"/>
      <c r="AJ129" s="947"/>
      <c r="AK129" s="948">
        <v>2574409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352162</v>
      </c>
      <c r="AB130" s="946"/>
      <c r="AC130" s="946"/>
      <c r="AD130" s="946"/>
      <c r="AE130" s="947"/>
      <c r="AF130" s="948">
        <v>331721</v>
      </c>
      <c r="AG130" s="946"/>
      <c r="AH130" s="946"/>
      <c r="AI130" s="946"/>
      <c r="AJ130" s="947"/>
      <c r="AK130" s="948">
        <v>343348</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2287461</v>
      </c>
      <c r="AB131" s="973"/>
      <c r="AC131" s="973"/>
      <c r="AD131" s="973"/>
      <c r="AE131" s="974"/>
      <c r="AF131" s="972">
        <v>2212986</v>
      </c>
      <c r="AG131" s="973"/>
      <c r="AH131" s="973"/>
      <c r="AI131" s="973"/>
      <c r="AJ131" s="974"/>
      <c r="AK131" s="972">
        <v>2231061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4.5044702399999998</v>
      </c>
      <c r="AB132" s="1084"/>
      <c r="AC132" s="1084"/>
      <c r="AD132" s="1084"/>
      <c r="AE132" s="1085"/>
      <c r="AF132" s="1086">
        <v>4.3063083090000003</v>
      </c>
      <c r="AG132" s="1084"/>
      <c r="AH132" s="1084"/>
      <c r="AI132" s="1084"/>
      <c r="AJ132" s="1085"/>
      <c r="AK132" s="1086">
        <v>4.7650422829999997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3.4</v>
      </c>
      <c r="AB133" s="1067"/>
      <c r="AC133" s="1067"/>
      <c r="AD133" s="1067"/>
      <c r="AE133" s="1068"/>
      <c r="AF133" s="1066">
        <v>4</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V+f3rh4AaiqHI1Co61oxNesJFZ/hWuX5NDKytndmlpyPDoT1BukL9hwqyUuFTvD+D1LBB78b/qzZ81pR0JbQQ==" saltValue="71Mwk7PnM6uXwpwA4NwL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475</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EcSXItjUEA5h87Kt62A7FjOXdg2FMicswz/D91DinTMPwt3SZOCSldwWKkZK0lXax56NuLfFFpauZPS8dvrrUw==" saltValue="36xgEowozNQAGAYX5W6j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OrYiE+g/GvudvAM7sZ9sg9cVn/vjK1NCHIiLjvjUZB0V6WfQY0AB/+V/C5/l5lSqF+XOUPSFkSNE2vaLv0CZQ==" saltValue="z6LZk+dfHbqQgPNfRBr/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477</v>
      </c>
      <c r="AL6" s="260"/>
      <c r="AM6" s="260"/>
      <c r="AN6" s="260"/>
    </row>
    <row r="7" spans="1:46" ht="13.5" customHeight="1">
      <c r="A7" s="259"/>
      <c r="AK7" s="262"/>
      <c r="AL7" s="263"/>
      <c r="AM7" s="263"/>
      <c r="AN7" s="264"/>
      <c r="AO7" s="1101" t="s">
        <v>478</v>
      </c>
      <c r="AP7" s="265"/>
      <c r="AQ7" s="266" t="s">
        <v>479</v>
      </c>
      <c r="AR7" s="267"/>
    </row>
    <row r="8" spans="1:46">
      <c r="A8" s="259"/>
      <c r="AK8" s="268"/>
      <c r="AL8" s="269"/>
      <c r="AM8" s="269"/>
      <c r="AN8" s="270"/>
      <c r="AO8" s="1102"/>
      <c r="AP8" s="271" t="s">
        <v>480</v>
      </c>
      <c r="AQ8" s="272" t="s">
        <v>481</v>
      </c>
      <c r="AR8" s="273" t="s">
        <v>482</v>
      </c>
    </row>
    <row r="9" spans="1:46">
      <c r="A9" s="259"/>
      <c r="AK9" s="1103" t="s">
        <v>483</v>
      </c>
      <c r="AL9" s="1104"/>
      <c r="AM9" s="1104"/>
      <c r="AN9" s="1105"/>
      <c r="AO9" s="274">
        <v>616602</v>
      </c>
      <c r="AP9" s="274">
        <v>218576</v>
      </c>
      <c r="AQ9" s="275">
        <v>243450</v>
      </c>
      <c r="AR9" s="276">
        <v>-10.199999999999999</v>
      </c>
    </row>
    <row r="10" spans="1:46" ht="13.5" customHeight="1">
      <c r="A10" s="259"/>
      <c r="AK10" s="1103" t="s">
        <v>484</v>
      </c>
      <c r="AL10" s="1104"/>
      <c r="AM10" s="1104"/>
      <c r="AN10" s="1105"/>
      <c r="AO10" s="277">
        <v>117811</v>
      </c>
      <c r="AP10" s="277">
        <v>41762</v>
      </c>
      <c r="AQ10" s="278">
        <v>36828</v>
      </c>
      <c r="AR10" s="279">
        <v>13.4</v>
      </c>
    </row>
    <row r="11" spans="1:46" ht="13.5" customHeight="1">
      <c r="A11" s="259"/>
      <c r="AK11" s="1103" t="s">
        <v>485</v>
      </c>
      <c r="AL11" s="1104"/>
      <c r="AM11" s="1104"/>
      <c r="AN11" s="1105"/>
      <c r="AO11" s="277">
        <v>148115</v>
      </c>
      <c r="AP11" s="277">
        <v>52504</v>
      </c>
      <c r="AQ11" s="278">
        <v>2575</v>
      </c>
      <c r="AR11" s="279">
        <v>1939</v>
      </c>
    </row>
    <row r="12" spans="1:46" ht="13.5" customHeight="1">
      <c r="A12" s="259"/>
      <c r="AK12" s="1103" t="s">
        <v>486</v>
      </c>
      <c r="AL12" s="1104"/>
      <c r="AM12" s="1104"/>
      <c r="AN12" s="1105"/>
      <c r="AO12" s="277" t="s">
        <v>487</v>
      </c>
      <c r="AP12" s="277" t="s">
        <v>487</v>
      </c>
      <c r="AQ12" s="278" t="s">
        <v>487</v>
      </c>
      <c r="AR12" s="279" t="s">
        <v>487</v>
      </c>
    </row>
    <row r="13" spans="1:46" ht="13.5" customHeight="1">
      <c r="A13" s="259"/>
      <c r="AK13" s="1103" t="s">
        <v>488</v>
      </c>
      <c r="AL13" s="1104"/>
      <c r="AM13" s="1104"/>
      <c r="AN13" s="1105"/>
      <c r="AO13" s="277">
        <v>47995</v>
      </c>
      <c r="AP13" s="277">
        <v>17013</v>
      </c>
      <c r="AQ13" s="278">
        <v>11862</v>
      </c>
      <c r="AR13" s="279">
        <v>43.4</v>
      </c>
    </row>
    <row r="14" spans="1:46" ht="13.5" customHeight="1">
      <c r="A14" s="259"/>
      <c r="AK14" s="1103" t="s">
        <v>489</v>
      </c>
      <c r="AL14" s="1104"/>
      <c r="AM14" s="1104"/>
      <c r="AN14" s="1105"/>
      <c r="AO14" s="277">
        <v>14387</v>
      </c>
      <c r="AP14" s="277">
        <v>5100</v>
      </c>
      <c r="AQ14" s="278">
        <v>4647</v>
      </c>
      <c r="AR14" s="279">
        <v>9.6999999999999993</v>
      </c>
    </row>
    <row r="15" spans="1:46" ht="13.5" customHeight="1">
      <c r="A15" s="259"/>
      <c r="AK15" s="1106" t="s">
        <v>490</v>
      </c>
      <c r="AL15" s="1107"/>
      <c r="AM15" s="1107"/>
      <c r="AN15" s="1108"/>
      <c r="AO15" s="277">
        <v>-22556</v>
      </c>
      <c r="AP15" s="277">
        <v>-7996</v>
      </c>
      <c r="AQ15" s="278">
        <v>-13358</v>
      </c>
      <c r="AR15" s="279">
        <v>-40.1</v>
      </c>
    </row>
    <row r="16" spans="1:46">
      <c r="A16" s="259"/>
      <c r="AK16" s="1106" t="s">
        <v>177</v>
      </c>
      <c r="AL16" s="1107"/>
      <c r="AM16" s="1107"/>
      <c r="AN16" s="1108"/>
      <c r="AO16" s="277">
        <v>922354</v>
      </c>
      <c r="AP16" s="277">
        <v>326960</v>
      </c>
      <c r="AQ16" s="278">
        <v>286004</v>
      </c>
      <c r="AR16" s="279">
        <v>14.3</v>
      </c>
    </row>
    <row r="17" spans="1:46">
      <c r="A17" s="259"/>
    </row>
    <row r="18" spans="1:46">
      <c r="A18" s="259"/>
      <c r="AQ18" s="280"/>
      <c r="AR18" s="280"/>
    </row>
    <row r="19" spans="1:46">
      <c r="A19" s="259"/>
      <c r="AK19" s="255" t="s">
        <v>491</v>
      </c>
    </row>
    <row r="20" spans="1:46">
      <c r="A20" s="259"/>
      <c r="AK20" s="281"/>
      <c r="AL20" s="282"/>
      <c r="AM20" s="282"/>
      <c r="AN20" s="283"/>
      <c r="AO20" s="284" t="s">
        <v>492</v>
      </c>
      <c r="AP20" s="285" t="s">
        <v>493</v>
      </c>
      <c r="AQ20" s="286" t="s">
        <v>494</v>
      </c>
      <c r="AR20" s="287"/>
    </row>
    <row r="21" spans="1:46" s="260" customFormat="1">
      <c r="A21" s="288"/>
      <c r="AK21" s="1109" t="s">
        <v>495</v>
      </c>
      <c r="AL21" s="1110"/>
      <c r="AM21" s="1110"/>
      <c r="AN21" s="1111"/>
      <c r="AO21" s="289">
        <v>23.4</v>
      </c>
      <c r="AP21" s="290">
        <v>24.25</v>
      </c>
      <c r="AQ21" s="291">
        <v>-0.85</v>
      </c>
      <c r="AS21" s="292"/>
      <c r="AT21" s="288"/>
    </row>
    <row r="22" spans="1:46" s="260" customFormat="1">
      <c r="A22" s="288"/>
      <c r="AK22" s="1109" t="s">
        <v>496</v>
      </c>
      <c r="AL22" s="1110"/>
      <c r="AM22" s="1110"/>
      <c r="AN22" s="1111"/>
      <c r="AO22" s="293">
        <v>97.4</v>
      </c>
      <c r="AP22" s="294">
        <v>95.4</v>
      </c>
      <c r="AQ22" s="295">
        <v>2</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499</v>
      </c>
      <c r="AL29" s="260"/>
      <c r="AM29" s="260"/>
      <c r="AN29" s="260"/>
      <c r="AS29" s="302"/>
    </row>
    <row r="30" spans="1:46" ht="13.5" customHeight="1">
      <c r="A30" s="259"/>
      <c r="AK30" s="262"/>
      <c r="AL30" s="263"/>
      <c r="AM30" s="263"/>
      <c r="AN30" s="264"/>
      <c r="AO30" s="1101" t="s">
        <v>478</v>
      </c>
      <c r="AP30" s="265"/>
      <c r="AQ30" s="266" t="s">
        <v>479</v>
      </c>
      <c r="AR30" s="267"/>
    </row>
    <row r="31" spans="1:46">
      <c r="A31" s="259"/>
      <c r="AK31" s="268"/>
      <c r="AL31" s="269"/>
      <c r="AM31" s="269"/>
      <c r="AN31" s="270"/>
      <c r="AO31" s="1102"/>
      <c r="AP31" s="271" t="s">
        <v>480</v>
      </c>
      <c r="AQ31" s="272" t="s">
        <v>481</v>
      </c>
      <c r="AR31" s="273" t="s">
        <v>482</v>
      </c>
    </row>
    <row r="32" spans="1:46" ht="27" customHeight="1">
      <c r="A32" s="259"/>
      <c r="AK32" s="1117" t="s">
        <v>500</v>
      </c>
      <c r="AL32" s="1118"/>
      <c r="AM32" s="1118"/>
      <c r="AN32" s="1119"/>
      <c r="AO32" s="303">
        <v>411175</v>
      </c>
      <c r="AP32" s="303">
        <v>145755</v>
      </c>
      <c r="AQ32" s="304">
        <v>167387</v>
      </c>
      <c r="AR32" s="305">
        <v>-12.9</v>
      </c>
    </row>
    <row r="33" spans="1:46" ht="13.5" customHeight="1">
      <c r="A33" s="259"/>
      <c r="AK33" s="1117" t="s">
        <v>501</v>
      </c>
      <c r="AL33" s="1118"/>
      <c r="AM33" s="1118"/>
      <c r="AN33" s="1119"/>
      <c r="AO33" s="303" t="s">
        <v>487</v>
      </c>
      <c r="AP33" s="303" t="s">
        <v>487</v>
      </c>
      <c r="AQ33" s="304" t="s">
        <v>487</v>
      </c>
      <c r="AR33" s="305" t="s">
        <v>487</v>
      </c>
    </row>
    <row r="34" spans="1:46" ht="27" customHeight="1">
      <c r="A34" s="259"/>
      <c r="AK34" s="1117" t="s">
        <v>502</v>
      </c>
      <c r="AL34" s="1118"/>
      <c r="AM34" s="1118"/>
      <c r="AN34" s="1119"/>
      <c r="AO34" s="303" t="s">
        <v>487</v>
      </c>
      <c r="AP34" s="303" t="s">
        <v>487</v>
      </c>
      <c r="AQ34" s="304">
        <v>5</v>
      </c>
      <c r="AR34" s="305" t="s">
        <v>487</v>
      </c>
    </row>
    <row r="35" spans="1:46" ht="27" customHeight="1">
      <c r="A35" s="259"/>
      <c r="AK35" s="1117" t="s">
        <v>503</v>
      </c>
      <c r="AL35" s="1118"/>
      <c r="AM35" s="1118"/>
      <c r="AN35" s="1119"/>
      <c r="AO35" s="303">
        <v>72147</v>
      </c>
      <c r="AP35" s="303">
        <v>25575</v>
      </c>
      <c r="AQ35" s="304">
        <v>34589</v>
      </c>
      <c r="AR35" s="305">
        <v>-26.1</v>
      </c>
    </row>
    <row r="36" spans="1:46" ht="27" customHeight="1">
      <c r="A36" s="259"/>
      <c r="AK36" s="1117" t="s">
        <v>504</v>
      </c>
      <c r="AL36" s="1118"/>
      <c r="AM36" s="1118"/>
      <c r="AN36" s="1119"/>
      <c r="AO36" s="303" t="s">
        <v>487</v>
      </c>
      <c r="AP36" s="303" t="s">
        <v>487</v>
      </c>
      <c r="AQ36" s="304">
        <v>2508</v>
      </c>
      <c r="AR36" s="305" t="s">
        <v>487</v>
      </c>
    </row>
    <row r="37" spans="1:46" ht="13.5" customHeight="1">
      <c r="A37" s="259"/>
      <c r="AK37" s="1117" t="s">
        <v>505</v>
      </c>
      <c r="AL37" s="1118"/>
      <c r="AM37" s="1118"/>
      <c r="AN37" s="1119"/>
      <c r="AO37" s="303">
        <v>1138</v>
      </c>
      <c r="AP37" s="303">
        <v>403</v>
      </c>
      <c r="AQ37" s="304">
        <v>1525</v>
      </c>
      <c r="AR37" s="305">
        <v>-73.599999999999994</v>
      </c>
    </row>
    <row r="38" spans="1:46" ht="27" customHeight="1">
      <c r="A38" s="259"/>
      <c r="AK38" s="1120" t="s">
        <v>506</v>
      </c>
      <c r="AL38" s="1121"/>
      <c r="AM38" s="1121"/>
      <c r="AN38" s="1122"/>
      <c r="AO38" s="306" t="s">
        <v>487</v>
      </c>
      <c r="AP38" s="306" t="s">
        <v>487</v>
      </c>
      <c r="AQ38" s="307">
        <v>44</v>
      </c>
      <c r="AR38" s="295" t="s">
        <v>487</v>
      </c>
      <c r="AS38" s="302"/>
    </row>
    <row r="39" spans="1:46">
      <c r="A39" s="259"/>
      <c r="AK39" s="1120" t="s">
        <v>507</v>
      </c>
      <c r="AL39" s="1121"/>
      <c r="AM39" s="1121"/>
      <c r="AN39" s="1122"/>
      <c r="AO39" s="303">
        <v>-34801</v>
      </c>
      <c r="AP39" s="303">
        <v>-12336</v>
      </c>
      <c r="AQ39" s="304">
        <v>-7489</v>
      </c>
      <c r="AR39" s="305">
        <v>64.7</v>
      </c>
      <c r="AS39" s="302"/>
    </row>
    <row r="40" spans="1:46" ht="27" customHeight="1">
      <c r="A40" s="259"/>
      <c r="AK40" s="1117" t="s">
        <v>508</v>
      </c>
      <c r="AL40" s="1118"/>
      <c r="AM40" s="1118"/>
      <c r="AN40" s="1119"/>
      <c r="AO40" s="303">
        <v>-343348</v>
      </c>
      <c r="AP40" s="303">
        <v>-121711</v>
      </c>
      <c r="AQ40" s="304">
        <v>-138932</v>
      </c>
      <c r="AR40" s="305">
        <v>-12.4</v>
      </c>
      <c r="AS40" s="302"/>
    </row>
    <row r="41" spans="1:46">
      <c r="A41" s="259"/>
      <c r="AK41" s="1123" t="s">
        <v>287</v>
      </c>
      <c r="AL41" s="1124"/>
      <c r="AM41" s="1124"/>
      <c r="AN41" s="1125"/>
      <c r="AO41" s="303">
        <v>106311</v>
      </c>
      <c r="AP41" s="303">
        <v>37686</v>
      </c>
      <c r="AQ41" s="304">
        <v>59636</v>
      </c>
      <c r="AR41" s="305">
        <v>-36.799999999999997</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509</v>
      </c>
    </row>
    <row r="48" spans="1:46">
      <c r="A48" s="259"/>
      <c r="AK48" s="313" t="s">
        <v>510</v>
      </c>
      <c r="AL48" s="313"/>
      <c r="AM48" s="313"/>
      <c r="AN48" s="313"/>
      <c r="AO48" s="313"/>
      <c r="AP48" s="313"/>
      <c r="AQ48" s="314"/>
      <c r="AR48" s="313"/>
    </row>
    <row r="49" spans="1:44" ht="13.5" customHeight="1">
      <c r="A49" s="259"/>
      <c r="AK49" s="315"/>
      <c r="AL49" s="316"/>
      <c r="AM49" s="1112" t="s">
        <v>478</v>
      </c>
      <c r="AN49" s="1114" t="s">
        <v>511</v>
      </c>
      <c r="AO49" s="1115"/>
      <c r="AP49" s="1115"/>
      <c r="AQ49" s="1115"/>
      <c r="AR49" s="1116"/>
    </row>
    <row r="50" spans="1:44">
      <c r="A50" s="259"/>
      <c r="AK50" s="317"/>
      <c r="AL50" s="318"/>
      <c r="AM50" s="1113"/>
      <c r="AN50" s="319" t="s">
        <v>512</v>
      </c>
      <c r="AO50" s="320" t="s">
        <v>513</v>
      </c>
      <c r="AP50" s="321" t="s">
        <v>514</v>
      </c>
      <c r="AQ50" s="322" t="s">
        <v>515</v>
      </c>
      <c r="AR50" s="323" t="s">
        <v>516</v>
      </c>
    </row>
    <row r="51" spans="1:44">
      <c r="A51" s="259"/>
      <c r="AK51" s="315" t="s">
        <v>517</v>
      </c>
      <c r="AL51" s="316"/>
      <c r="AM51" s="324">
        <v>260388</v>
      </c>
      <c r="AN51" s="325">
        <v>83538</v>
      </c>
      <c r="AO51" s="326">
        <v>20</v>
      </c>
      <c r="AP51" s="327">
        <v>268375</v>
      </c>
      <c r="AQ51" s="328">
        <v>-1.2</v>
      </c>
      <c r="AR51" s="329">
        <v>21.2</v>
      </c>
    </row>
    <row r="52" spans="1:44">
      <c r="A52" s="259"/>
      <c r="AK52" s="330"/>
      <c r="AL52" s="331" t="s">
        <v>518</v>
      </c>
      <c r="AM52" s="332">
        <v>79274</v>
      </c>
      <c r="AN52" s="333">
        <v>25433</v>
      </c>
      <c r="AO52" s="334">
        <v>-46</v>
      </c>
      <c r="AP52" s="335">
        <v>119602</v>
      </c>
      <c r="AQ52" s="336">
        <v>1.5</v>
      </c>
      <c r="AR52" s="337">
        <v>-47.5</v>
      </c>
    </row>
    <row r="53" spans="1:44">
      <c r="A53" s="259"/>
      <c r="AK53" s="315" t="s">
        <v>519</v>
      </c>
      <c r="AL53" s="316"/>
      <c r="AM53" s="324">
        <v>1286634</v>
      </c>
      <c r="AN53" s="325">
        <v>417738</v>
      </c>
      <c r="AO53" s="326">
        <v>400.1</v>
      </c>
      <c r="AP53" s="327">
        <v>301035</v>
      </c>
      <c r="AQ53" s="328">
        <v>12.2</v>
      </c>
      <c r="AR53" s="329">
        <v>387.9</v>
      </c>
    </row>
    <row r="54" spans="1:44">
      <c r="A54" s="259"/>
      <c r="AK54" s="330"/>
      <c r="AL54" s="331" t="s">
        <v>518</v>
      </c>
      <c r="AM54" s="332">
        <v>157416</v>
      </c>
      <c r="AN54" s="333">
        <v>51109</v>
      </c>
      <c r="AO54" s="334">
        <v>101</v>
      </c>
      <c r="AP54" s="335">
        <v>154376</v>
      </c>
      <c r="AQ54" s="336">
        <v>29.1</v>
      </c>
      <c r="AR54" s="337">
        <v>71.900000000000006</v>
      </c>
    </row>
    <row r="55" spans="1:44">
      <c r="A55" s="259"/>
      <c r="AK55" s="315" t="s">
        <v>520</v>
      </c>
      <c r="AL55" s="316"/>
      <c r="AM55" s="324">
        <v>270731</v>
      </c>
      <c r="AN55" s="325">
        <v>91618</v>
      </c>
      <c r="AO55" s="326">
        <v>-78.099999999999994</v>
      </c>
      <c r="AP55" s="327">
        <v>277467</v>
      </c>
      <c r="AQ55" s="328">
        <v>-7.8</v>
      </c>
      <c r="AR55" s="329">
        <v>-70.3</v>
      </c>
    </row>
    <row r="56" spans="1:44">
      <c r="A56" s="259"/>
      <c r="AK56" s="330"/>
      <c r="AL56" s="331" t="s">
        <v>518</v>
      </c>
      <c r="AM56" s="332">
        <v>186825</v>
      </c>
      <c r="AN56" s="333">
        <v>63223</v>
      </c>
      <c r="AO56" s="334">
        <v>23.7</v>
      </c>
      <c r="AP56" s="335">
        <v>128378</v>
      </c>
      <c r="AQ56" s="336">
        <v>-16.8</v>
      </c>
      <c r="AR56" s="337">
        <v>40.5</v>
      </c>
    </row>
    <row r="57" spans="1:44">
      <c r="A57" s="259"/>
      <c r="AK57" s="315" t="s">
        <v>521</v>
      </c>
      <c r="AL57" s="316"/>
      <c r="AM57" s="324">
        <v>353197</v>
      </c>
      <c r="AN57" s="325">
        <v>123323</v>
      </c>
      <c r="AO57" s="326">
        <v>34.6</v>
      </c>
      <c r="AP57" s="327">
        <v>282256</v>
      </c>
      <c r="AQ57" s="328">
        <v>1.7</v>
      </c>
      <c r="AR57" s="329">
        <v>32.9</v>
      </c>
    </row>
    <row r="58" spans="1:44">
      <c r="A58" s="259"/>
      <c r="AK58" s="330"/>
      <c r="AL58" s="331" t="s">
        <v>518</v>
      </c>
      <c r="AM58" s="332">
        <v>226998</v>
      </c>
      <c r="AN58" s="333">
        <v>79259</v>
      </c>
      <c r="AO58" s="334">
        <v>25.4</v>
      </c>
      <c r="AP58" s="335">
        <v>145453</v>
      </c>
      <c r="AQ58" s="336">
        <v>13.3</v>
      </c>
      <c r="AR58" s="337">
        <v>12.1</v>
      </c>
    </row>
    <row r="59" spans="1:44">
      <c r="A59" s="259"/>
      <c r="AK59" s="315" t="s">
        <v>522</v>
      </c>
      <c r="AL59" s="316"/>
      <c r="AM59" s="324">
        <v>493920</v>
      </c>
      <c r="AN59" s="325">
        <v>175087</v>
      </c>
      <c r="AO59" s="326">
        <v>42</v>
      </c>
      <c r="AP59" s="327">
        <v>295341</v>
      </c>
      <c r="AQ59" s="328">
        <v>4.5999999999999996</v>
      </c>
      <c r="AR59" s="329">
        <v>37.4</v>
      </c>
    </row>
    <row r="60" spans="1:44">
      <c r="A60" s="259"/>
      <c r="AK60" s="330"/>
      <c r="AL60" s="331" t="s">
        <v>518</v>
      </c>
      <c r="AM60" s="332">
        <v>406108</v>
      </c>
      <c r="AN60" s="333">
        <v>143959</v>
      </c>
      <c r="AO60" s="334">
        <v>81.599999999999994</v>
      </c>
      <c r="AP60" s="335">
        <v>137402</v>
      </c>
      <c r="AQ60" s="336">
        <v>-5.5</v>
      </c>
      <c r="AR60" s="337">
        <v>87.1</v>
      </c>
    </row>
    <row r="61" spans="1:44">
      <c r="A61" s="259"/>
      <c r="AK61" s="315" t="s">
        <v>523</v>
      </c>
      <c r="AL61" s="338"/>
      <c r="AM61" s="324">
        <v>532974</v>
      </c>
      <c r="AN61" s="325">
        <v>178261</v>
      </c>
      <c r="AO61" s="326">
        <v>83.7</v>
      </c>
      <c r="AP61" s="327">
        <v>284895</v>
      </c>
      <c r="AQ61" s="339">
        <v>1.9</v>
      </c>
      <c r="AR61" s="329">
        <v>81.8</v>
      </c>
    </row>
    <row r="62" spans="1:44">
      <c r="A62" s="259"/>
      <c r="AK62" s="330"/>
      <c r="AL62" s="331" t="s">
        <v>518</v>
      </c>
      <c r="AM62" s="332">
        <v>211324</v>
      </c>
      <c r="AN62" s="333">
        <v>72597</v>
      </c>
      <c r="AO62" s="334">
        <v>37.1</v>
      </c>
      <c r="AP62" s="335">
        <v>137042</v>
      </c>
      <c r="AQ62" s="336">
        <v>4.3</v>
      </c>
      <c r="AR62" s="337">
        <v>32.799999999999997</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oj/ujC9oI3IeqLgjcFhNSoJTi6QNbqQ8vFy5KA0d42KsKFbNTbJ8ibL0+5U6V0tRB1hkRxldCLLJvXfpOaDhMQ==" saltValue="kuDxe6NXZ4PUDzp8b+Uv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475</v>
      </c>
    </row>
    <row r="121" spans="125:125" ht="13.5" hidden="1" customHeight="1">
      <c r="DU121" s="253"/>
    </row>
  </sheetData>
  <sheetProtection algorithmName="SHA-512" hashValue="dNLfHU3Ntp5PIudJC9Rq/An26vaFvktYdqTnZo0BodIxVPoBFpNN9RIKtMi1BEBE3IcF8OQW02h8NppSU5iQ4w==" saltValue="AMrr17Wl/VEnNCXXrvOi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475</v>
      </c>
    </row>
  </sheetData>
  <sheetProtection algorithmName="SHA-512" hashValue="brfYW6a2OGf/LBaJpS8OIrlIB32ZPuT25ItNo2m6LYq9d5MONpqJCrcolPNdfrKoaAZK9wH6gNBNBxo9tODMqQ==" saltValue="Bc6RntAJRTK2qgq3F8Pt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26" t="s">
        <v>3</v>
      </c>
      <c r="D47" s="1126"/>
      <c r="E47" s="1127"/>
      <c r="F47" s="11">
        <v>30.78</v>
      </c>
      <c r="G47" s="12">
        <v>29.9</v>
      </c>
      <c r="H47" s="12">
        <v>27.63</v>
      </c>
      <c r="I47" s="12">
        <v>28.67</v>
      </c>
      <c r="J47" s="13">
        <v>28.34</v>
      </c>
    </row>
    <row r="48" spans="2:10" ht="57.75" customHeight="1">
      <c r="B48" s="14"/>
      <c r="C48" s="1128" t="s">
        <v>4</v>
      </c>
      <c r="D48" s="1128"/>
      <c r="E48" s="1129"/>
      <c r="F48" s="15">
        <v>2.56</v>
      </c>
      <c r="G48" s="16">
        <v>3.26</v>
      </c>
      <c r="H48" s="16">
        <v>3.47</v>
      </c>
      <c r="I48" s="16">
        <v>3.69</v>
      </c>
      <c r="J48" s="17">
        <v>4.5999999999999996</v>
      </c>
    </row>
    <row r="49" spans="2:10" ht="57.75" customHeight="1" thickBot="1">
      <c r="B49" s="18"/>
      <c r="C49" s="1130" t="s">
        <v>5</v>
      </c>
      <c r="D49" s="1130"/>
      <c r="E49" s="1131"/>
      <c r="F49" s="19" t="s">
        <v>530</v>
      </c>
      <c r="G49" s="20">
        <v>0.77</v>
      </c>
      <c r="H49" s="20">
        <v>0.47</v>
      </c>
      <c r="I49" s="20">
        <v>0.09</v>
      </c>
      <c r="J49" s="21">
        <v>0.96</v>
      </c>
    </row>
    <row r="50" spans="2:10"/>
  </sheetData>
  <sheetProtection algorithmName="SHA-512" hashValue="E2+UQ9iaUcp/pXachprPl6GDJMda/xf42bc4f6iybSFRW28OV8RTViZ7hAaTcdZfRtLkC1bechFS4Dy6N414kQ==" saltValue="/Gkl4DHSo+Lmk0yLBzK9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36" t="s">
        <v>531</v>
      </c>
      <c r="D34" s="1136"/>
      <c r="E34" s="1137"/>
      <c r="F34" s="32">
        <v>4.47</v>
      </c>
      <c r="G34" s="33">
        <v>4.62</v>
      </c>
      <c r="H34" s="33">
        <v>5.01</v>
      </c>
      <c r="I34" s="33">
        <v>7.53</v>
      </c>
      <c r="J34" s="34">
        <v>6.86</v>
      </c>
      <c r="K34" s="22"/>
      <c r="L34" s="22"/>
      <c r="M34" s="22"/>
      <c r="N34" s="22"/>
      <c r="O34" s="22"/>
      <c r="P34" s="22"/>
    </row>
    <row r="35" spans="1:16" ht="39" customHeight="1">
      <c r="A35" s="22"/>
      <c r="B35" s="35"/>
      <c r="C35" s="1132" t="s">
        <v>532</v>
      </c>
      <c r="D35" s="1132"/>
      <c r="E35" s="1133"/>
      <c r="F35" s="36">
        <v>2.56</v>
      </c>
      <c r="G35" s="37">
        <v>3.25</v>
      </c>
      <c r="H35" s="37">
        <v>3.47</v>
      </c>
      <c r="I35" s="37">
        <v>3.69</v>
      </c>
      <c r="J35" s="38">
        <v>4.5999999999999996</v>
      </c>
      <c r="K35" s="22"/>
      <c r="L35" s="22"/>
      <c r="M35" s="22"/>
      <c r="N35" s="22"/>
      <c r="O35" s="22"/>
      <c r="P35" s="22"/>
    </row>
    <row r="36" spans="1:16" ht="39" customHeight="1">
      <c r="A36" s="22"/>
      <c r="B36" s="35"/>
      <c r="C36" s="1132" t="s">
        <v>533</v>
      </c>
      <c r="D36" s="1132"/>
      <c r="E36" s="1133"/>
      <c r="F36" s="36">
        <v>0.2</v>
      </c>
      <c r="G36" s="37">
        <v>0.6</v>
      </c>
      <c r="H36" s="37">
        <v>1.07</v>
      </c>
      <c r="I36" s="37">
        <v>2.42</v>
      </c>
      <c r="J36" s="38">
        <v>0.61</v>
      </c>
      <c r="K36" s="22"/>
      <c r="L36" s="22"/>
      <c r="M36" s="22"/>
      <c r="N36" s="22"/>
      <c r="O36" s="22"/>
      <c r="P36" s="22"/>
    </row>
    <row r="37" spans="1:16" ht="39" customHeight="1">
      <c r="A37" s="22"/>
      <c r="B37" s="35"/>
      <c r="C37" s="1132" t="s">
        <v>534</v>
      </c>
      <c r="D37" s="1132"/>
      <c r="E37" s="1133"/>
      <c r="F37" s="36">
        <v>0.49</v>
      </c>
      <c r="G37" s="37">
        <v>0.43</v>
      </c>
      <c r="H37" s="37">
        <v>0.28000000000000003</v>
      </c>
      <c r="I37" s="37">
        <v>0.06</v>
      </c>
      <c r="J37" s="38">
        <v>7.0000000000000007E-2</v>
      </c>
      <c r="K37" s="22"/>
      <c r="L37" s="22"/>
      <c r="M37" s="22"/>
      <c r="N37" s="22"/>
      <c r="O37" s="22"/>
      <c r="P37" s="22"/>
    </row>
    <row r="38" spans="1:16" ht="39" customHeight="1">
      <c r="A38" s="22"/>
      <c r="B38" s="35"/>
      <c r="C38" s="1132" t="s">
        <v>535</v>
      </c>
      <c r="D38" s="1132"/>
      <c r="E38" s="1133"/>
      <c r="F38" s="36">
        <v>0.02</v>
      </c>
      <c r="G38" s="37">
        <v>0</v>
      </c>
      <c r="H38" s="37">
        <v>0</v>
      </c>
      <c r="I38" s="37">
        <v>0</v>
      </c>
      <c r="J38" s="38">
        <v>0.01</v>
      </c>
      <c r="K38" s="22"/>
      <c r="L38" s="22"/>
      <c r="M38" s="22"/>
      <c r="N38" s="22"/>
      <c r="O38" s="22"/>
      <c r="P38" s="22"/>
    </row>
    <row r="39" spans="1:16" ht="39" customHeight="1">
      <c r="A39" s="22"/>
      <c r="B39" s="35"/>
      <c r="C39" s="1132" t="s">
        <v>536</v>
      </c>
      <c r="D39" s="1132"/>
      <c r="E39" s="1133"/>
      <c r="F39" s="36">
        <v>0</v>
      </c>
      <c r="G39" s="37">
        <v>0</v>
      </c>
      <c r="H39" s="37">
        <v>0</v>
      </c>
      <c r="I39" s="37">
        <v>0</v>
      </c>
      <c r="J39" s="38">
        <v>0</v>
      </c>
      <c r="K39" s="22"/>
      <c r="L39" s="22"/>
      <c r="M39" s="22"/>
      <c r="N39" s="22"/>
      <c r="O39" s="22"/>
      <c r="P39" s="22"/>
    </row>
    <row r="40" spans="1:16" ht="39" customHeight="1">
      <c r="A40" s="22"/>
      <c r="B40" s="35"/>
      <c r="C40" s="1132"/>
      <c r="D40" s="1132"/>
      <c r="E40" s="1133"/>
      <c r="F40" s="36"/>
      <c r="G40" s="37"/>
      <c r="H40" s="37"/>
      <c r="I40" s="37"/>
      <c r="J40" s="38"/>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537</v>
      </c>
      <c r="D42" s="1132"/>
      <c r="E42" s="1133"/>
      <c r="F42" s="36" t="s">
        <v>487</v>
      </c>
      <c r="G42" s="37" t="s">
        <v>487</v>
      </c>
      <c r="H42" s="37" t="s">
        <v>487</v>
      </c>
      <c r="I42" s="37" t="s">
        <v>487</v>
      </c>
      <c r="J42" s="38" t="s">
        <v>487</v>
      </c>
      <c r="K42" s="22"/>
      <c r="L42" s="22"/>
      <c r="M42" s="22"/>
      <c r="N42" s="22"/>
      <c r="O42" s="22"/>
      <c r="P42" s="22"/>
    </row>
    <row r="43" spans="1:16" ht="39" customHeight="1" thickBot="1">
      <c r="A43" s="22"/>
      <c r="B43" s="40"/>
      <c r="C43" s="1134" t="s">
        <v>538</v>
      </c>
      <c r="D43" s="1134"/>
      <c r="E43" s="1135"/>
      <c r="F43" s="41" t="s">
        <v>487</v>
      </c>
      <c r="G43" s="42" t="s">
        <v>487</v>
      </c>
      <c r="H43" s="42" t="s">
        <v>487</v>
      </c>
      <c r="I43" s="42" t="s">
        <v>487</v>
      </c>
      <c r="J43" s="43" t="s">
        <v>487</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Z2s3ZD+cCJgiDBrjYAswdR+4vCuvqR8wTGMYlu3XlIaPYwi5wNMix6OUYVyV+VLLXmW1Zv3nnJXlAqtkMX6gg==" saltValue="vJsoAaHThPgGGe35E40w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c r="A45" s="46"/>
      <c r="B45" s="1138" t="s">
        <v>9</v>
      </c>
      <c r="C45" s="1139"/>
      <c r="D45" s="56"/>
      <c r="E45" s="1144" t="s">
        <v>10</v>
      </c>
      <c r="F45" s="1144"/>
      <c r="G45" s="1144"/>
      <c r="H45" s="1144"/>
      <c r="I45" s="1144"/>
      <c r="J45" s="1145"/>
      <c r="K45" s="57">
        <v>433</v>
      </c>
      <c r="L45" s="58">
        <v>426</v>
      </c>
      <c r="M45" s="58">
        <v>415</v>
      </c>
      <c r="N45" s="58">
        <v>390</v>
      </c>
      <c r="O45" s="59">
        <v>411</v>
      </c>
      <c r="P45" s="46"/>
      <c r="Q45" s="46"/>
      <c r="R45" s="46"/>
      <c r="S45" s="46"/>
      <c r="T45" s="46"/>
      <c r="U45" s="46"/>
    </row>
    <row r="46" spans="1:21" ht="30.75" customHeight="1">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c r="A48" s="46"/>
      <c r="B48" s="1140"/>
      <c r="C48" s="1141"/>
      <c r="D48" s="60"/>
      <c r="E48" s="1146" t="s">
        <v>13</v>
      </c>
      <c r="F48" s="1146"/>
      <c r="G48" s="1146"/>
      <c r="H48" s="1146"/>
      <c r="I48" s="1146"/>
      <c r="J48" s="1147"/>
      <c r="K48" s="61">
        <v>89</v>
      </c>
      <c r="L48" s="62">
        <v>80</v>
      </c>
      <c r="M48" s="62">
        <v>77</v>
      </c>
      <c r="N48" s="62">
        <v>73</v>
      </c>
      <c r="O48" s="63">
        <v>72</v>
      </c>
      <c r="P48" s="46"/>
      <c r="Q48" s="46"/>
      <c r="R48" s="46"/>
      <c r="S48" s="46"/>
      <c r="T48" s="46"/>
      <c r="U48" s="46"/>
    </row>
    <row r="49" spans="1:21" ht="30.75" customHeight="1">
      <c r="A49" s="46"/>
      <c r="B49" s="1140"/>
      <c r="C49" s="1141"/>
      <c r="D49" s="60"/>
      <c r="E49" s="1146" t="s">
        <v>14</v>
      </c>
      <c r="F49" s="1146"/>
      <c r="G49" s="1146"/>
      <c r="H49" s="1146"/>
      <c r="I49" s="1146"/>
      <c r="J49" s="1147"/>
      <c r="K49" s="61" t="s">
        <v>487</v>
      </c>
      <c r="L49" s="62" t="s">
        <v>487</v>
      </c>
      <c r="M49" s="62" t="s">
        <v>487</v>
      </c>
      <c r="N49" s="62" t="s">
        <v>487</v>
      </c>
      <c r="O49" s="63" t="s">
        <v>487</v>
      </c>
      <c r="P49" s="46"/>
      <c r="Q49" s="46"/>
      <c r="R49" s="46"/>
      <c r="S49" s="46"/>
      <c r="T49" s="46"/>
      <c r="U49" s="46"/>
    </row>
    <row r="50" spans="1:21" ht="30.75" customHeight="1">
      <c r="A50" s="46"/>
      <c r="B50" s="1140"/>
      <c r="C50" s="1141"/>
      <c r="D50" s="60"/>
      <c r="E50" s="1146" t="s">
        <v>15</v>
      </c>
      <c r="F50" s="1146"/>
      <c r="G50" s="1146"/>
      <c r="H50" s="1146"/>
      <c r="I50" s="1146"/>
      <c r="J50" s="1147"/>
      <c r="K50" s="61">
        <v>1</v>
      </c>
      <c r="L50" s="62">
        <v>2</v>
      </c>
      <c r="M50" s="62">
        <v>2</v>
      </c>
      <c r="N50" s="62">
        <v>2</v>
      </c>
      <c r="O50" s="63">
        <v>1</v>
      </c>
      <c r="P50" s="46"/>
      <c r="Q50" s="46"/>
      <c r="R50" s="46"/>
      <c r="S50" s="46"/>
      <c r="T50" s="46"/>
      <c r="U50" s="46"/>
    </row>
    <row r="51" spans="1:21" ht="30.75" customHeight="1">
      <c r="A51" s="46"/>
      <c r="B51" s="1142"/>
      <c r="C51" s="1143"/>
      <c r="D51" s="64"/>
      <c r="E51" s="1146" t="s">
        <v>16</v>
      </c>
      <c r="F51" s="1146"/>
      <c r="G51" s="1146"/>
      <c r="H51" s="1146"/>
      <c r="I51" s="1146"/>
      <c r="J51" s="1147"/>
      <c r="K51" s="61">
        <v>0</v>
      </c>
      <c r="L51" s="62">
        <v>0</v>
      </c>
      <c r="M51" s="62" t="s">
        <v>487</v>
      </c>
      <c r="N51" s="62" t="s">
        <v>487</v>
      </c>
      <c r="O51" s="63" t="s">
        <v>487</v>
      </c>
      <c r="P51" s="46"/>
      <c r="Q51" s="46"/>
      <c r="R51" s="46"/>
      <c r="S51" s="46"/>
      <c r="T51" s="46"/>
      <c r="U51" s="46"/>
    </row>
    <row r="52" spans="1:21" ht="30.75" customHeight="1">
      <c r="A52" s="46"/>
      <c r="B52" s="1148" t="s">
        <v>17</v>
      </c>
      <c r="C52" s="1149"/>
      <c r="D52" s="64"/>
      <c r="E52" s="1146" t="s">
        <v>18</v>
      </c>
      <c r="F52" s="1146"/>
      <c r="G52" s="1146"/>
      <c r="H52" s="1146"/>
      <c r="I52" s="1146"/>
      <c r="J52" s="1147"/>
      <c r="K52" s="61">
        <v>481</v>
      </c>
      <c r="L52" s="62">
        <v>437</v>
      </c>
      <c r="M52" s="62">
        <v>390</v>
      </c>
      <c r="N52" s="62">
        <v>370</v>
      </c>
      <c r="O52" s="63">
        <v>378</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42</v>
      </c>
      <c r="L53" s="67">
        <v>71</v>
      </c>
      <c r="M53" s="67">
        <v>104</v>
      </c>
      <c r="N53" s="67">
        <v>95</v>
      </c>
      <c r="O53" s="68">
        <v>106</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c r="B58" s="1154" t="s">
        <v>24</v>
      </c>
      <c r="C58" s="1155"/>
      <c r="D58" s="1160" t="s">
        <v>25</v>
      </c>
      <c r="E58" s="1161"/>
      <c r="F58" s="1161"/>
      <c r="G58" s="1161"/>
      <c r="H58" s="1161"/>
      <c r="I58" s="1161"/>
      <c r="J58" s="1162"/>
      <c r="K58" s="81"/>
      <c r="L58" s="82"/>
      <c r="M58" s="82"/>
      <c r="N58" s="82"/>
      <c r="O58" s="83"/>
    </row>
    <row r="59" spans="1:21" ht="31.5" customHeight="1">
      <c r="B59" s="1156"/>
      <c r="C59" s="1157"/>
      <c r="D59" s="1163" t="s">
        <v>26</v>
      </c>
      <c r="E59" s="1164"/>
      <c r="F59" s="1164"/>
      <c r="G59" s="1164"/>
      <c r="H59" s="1164"/>
      <c r="I59" s="1164"/>
      <c r="J59" s="1165"/>
      <c r="K59" s="84"/>
      <c r="L59" s="85"/>
      <c r="M59" s="85"/>
      <c r="N59" s="85"/>
      <c r="O59" s="86"/>
    </row>
    <row r="60" spans="1:21" ht="31.5" customHeight="1" thickBot="1">
      <c r="B60" s="1158"/>
      <c r="C60" s="1159"/>
      <c r="D60" s="1166" t="s">
        <v>27</v>
      </c>
      <c r="E60" s="1167"/>
      <c r="F60" s="1167"/>
      <c r="G60" s="1167"/>
      <c r="H60" s="1167"/>
      <c r="I60" s="1167"/>
      <c r="J60" s="1168"/>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6Jb8YukhcsTMNpmwhB2pbW10XUDGXwCbDuJLDgo/ug4zHKFhAOyOteFTNVwjqhmEm0bKLkmy8k5Lo6L9xDiiQ==" saltValue="MGP5LKyQybOp9qYHZ6GP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525</v>
      </c>
      <c r="J40" s="101" t="s">
        <v>526</v>
      </c>
      <c r="K40" s="101" t="s">
        <v>527</v>
      </c>
      <c r="L40" s="101" t="s">
        <v>528</v>
      </c>
      <c r="M40" s="102" t="s">
        <v>529</v>
      </c>
    </row>
    <row r="41" spans="2:13" ht="27.75" customHeight="1">
      <c r="B41" s="1169" t="s">
        <v>30</v>
      </c>
      <c r="C41" s="1170"/>
      <c r="D41" s="103"/>
      <c r="E41" s="1175" t="s">
        <v>31</v>
      </c>
      <c r="F41" s="1175"/>
      <c r="G41" s="1175"/>
      <c r="H41" s="1176"/>
      <c r="I41" s="342">
        <v>3624</v>
      </c>
      <c r="J41" s="343">
        <v>3948</v>
      </c>
      <c r="K41" s="343">
        <v>3764</v>
      </c>
      <c r="L41" s="343">
        <v>3631</v>
      </c>
      <c r="M41" s="344">
        <v>3706</v>
      </c>
    </row>
    <row r="42" spans="2:13" ht="27.75" customHeight="1">
      <c r="B42" s="1171"/>
      <c r="C42" s="1172"/>
      <c r="D42" s="104"/>
      <c r="E42" s="1177" t="s">
        <v>32</v>
      </c>
      <c r="F42" s="1177"/>
      <c r="G42" s="1177"/>
      <c r="H42" s="1178"/>
      <c r="I42" s="345" t="s">
        <v>487</v>
      </c>
      <c r="J42" s="346" t="s">
        <v>487</v>
      </c>
      <c r="K42" s="346" t="s">
        <v>487</v>
      </c>
      <c r="L42" s="346" t="s">
        <v>487</v>
      </c>
      <c r="M42" s="347" t="s">
        <v>487</v>
      </c>
    </row>
    <row r="43" spans="2:13" ht="27.75" customHeight="1">
      <c r="B43" s="1171"/>
      <c r="C43" s="1172"/>
      <c r="D43" s="104"/>
      <c r="E43" s="1177" t="s">
        <v>33</v>
      </c>
      <c r="F43" s="1177"/>
      <c r="G43" s="1177"/>
      <c r="H43" s="1178"/>
      <c r="I43" s="345">
        <v>478</v>
      </c>
      <c r="J43" s="346">
        <v>421</v>
      </c>
      <c r="K43" s="346">
        <v>356</v>
      </c>
      <c r="L43" s="346">
        <v>309</v>
      </c>
      <c r="M43" s="347">
        <v>295</v>
      </c>
    </row>
    <row r="44" spans="2:13" ht="27.75" customHeight="1">
      <c r="B44" s="1171"/>
      <c r="C44" s="1172"/>
      <c r="D44" s="104"/>
      <c r="E44" s="1177" t="s">
        <v>34</v>
      </c>
      <c r="F44" s="1177"/>
      <c r="G44" s="1177"/>
      <c r="H44" s="1178"/>
      <c r="I44" s="345" t="s">
        <v>487</v>
      </c>
      <c r="J44" s="346" t="s">
        <v>487</v>
      </c>
      <c r="K44" s="346" t="s">
        <v>487</v>
      </c>
      <c r="L44" s="346" t="s">
        <v>487</v>
      </c>
      <c r="M44" s="347" t="s">
        <v>487</v>
      </c>
    </row>
    <row r="45" spans="2:13" ht="27.75" customHeight="1">
      <c r="B45" s="1171"/>
      <c r="C45" s="1172"/>
      <c r="D45" s="104"/>
      <c r="E45" s="1177" t="s">
        <v>35</v>
      </c>
      <c r="F45" s="1177"/>
      <c r="G45" s="1177"/>
      <c r="H45" s="1178"/>
      <c r="I45" s="345">
        <v>693</v>
      </c>
      <c r="J45" s="346">
        <v>685</v>
      </c>
      <c r="K45" s="346">
        <v>685</v>
      </c>
      <c r="L45" s="346">
        <v>710</v>
      </c>
      <c r="M45" s="347">
        <v>704</v>
      </c>
    </row>
    <row r="46" spans="2:13" ht="27.75" customHeight="1">
      <c r="B46" s="1171"/>
      <c r="C46" s="1172"/>
      <c r="D46" s="105"/>
      <c r="E46" s="1177" t="s">
        <v>36</v>
      </c>
      <c r="F46" s="1177"/>
      <c r="G46" s="1177"/>
      <c r="H46" s="1178"/>
      <c r="I46" s="345" t="s">
        <v>487</v>
      </c>
      <c r="J46" s="346" t="s">
        <v>487</v>
      </c>
      <c r="K46" s="346" t="s">
        <v>487</v>
      </c>
      <c r="L46" s="346" t="s">
        <v>487</v>
      </c>
      <c r="M46" s="347" t="s">
        <v>487</v>
      </c>
    </row>
    <row r="47" spans="2:13" ht="27.75" customHeight="1">
      <c r="B47" s="1171"/>
      <c r="C47" s="1172"/>
      <c r="D47" s="106"/>
      <c r="E47" s="1179" t="s">
        <v>37</v>
      </c>
      <c r="F47" s="1180"/>
      <c r="G47" s="1180"/>
      <c r="H47" s="1181"/>
      <c r="I47" s="345" t="s">
        <v>487</v>
      </c>
      <c r="J47" s="346" t="s">
        <v>487</v>
      </c>
      <c r="K47" s="346" t="s">
        <v>487</v>
      </c>
      <c r="L47" s="346" t="s">
        <v>487</v>
      </c>
      <c r="M47" s="347" t="s">
        <v>487</v>
      </c>
    </row>
    <row r="48" spans="2:13" ht="27.75" customHeight="1">
      <c r="B48" s="1171"/>
      <c r="C48" s="1172"/>
      <c r="D48" s="104"/>
      <c r="E48" s="1177" t="s">
        <v>38</v>
      </c>
      <c r="F48" s="1177"/>
      <c r="G48" s="1177"/>
      <c r="H48" s="1178"/>
      <c r="I48" s="345" t="s">
        <v>487</v>
      </c>
      <c r="J48" s="346" t="s">
        <v>487</v>
      </c>
      <c r="K48" s="346" t="s">
        <v>487</v>
      </c>
      <c r="L48" s="346" t="s">
        <v>487</v>
      </c>
      <c r="M48" s="347" t="s">
        <v>487</v>
      </c>
    </row>
    <row r="49" spans="2:13" ht="27.75" customHeight="1">
      <c r="B49" s="1173"/>
      <c r="C49" s="1174"/>
      <c r="D49" s="104"/>
      <c r="E49" s="1177" t="s">
        <v>39</v>
      </c>
      <c r="F49" s="1177"/>
      <c r="G49" s="1177"/>
      <c r="H49" s="1178"/>
      <c r="I49" s="345" t="s">
        <v>487</v>
      </c>
      <c r="J49" s="346" t="s">
        <v>487</v>
      </c>
      <c r="K49" s="346" t="s">
        <v>487</v>
      </c>
      <c r="L49" s="346" t="s">
        <v>487</v>
      </c>
      <c r="M49" s="347" t="s">
        <v>487</v>
      </c>
    </row>
    <row r="50" spans="2:13" ht="27.75" customHeight="1">
      <c r="B50" s="1182" t="s">
        <v>40</v>
      </c>
      <c r="C50" s="1183"/>
      <c r="D50" s="107"/>
      <c r="E50" s="1177" t="s">
        <v>41</v>
      </c>
      <c r="F50" s="1177"/>
      <c r="G50" s="1177"/>
      <c r="H50" s="1178"/>
      <c r="I50" s="345">
        <v>3277</v>
      </c>
      <c r="J50" s="346">
        <v>3479</v>
      </c>
      <c r="K50" s="346">
        <v>3808</v>
      </c>
      <c r="L50" s="346">
        <v>3831</v>
      </c>
      <c r="M50" s="347">
        <v>4057</v>
      </c>
    </row>
    <row r="51" spans="2:13" ht="27.75" customHeight="1">
      <c r="B51" s="1171"/>
      <c r="C51" s="1172"/>
      <c r="D51" s="104"/>
      <c r="E51" s="1177" t="s">
        <v>42</v>
      </c>
      <c r="F51" s="1177"/>
      <c r="G51" s="1177"/>
      <c r="H51" s="1178"/>
      <c r="I51" s="345">
        <v>245</v>
      </c>
      <c r="J51" s="346">
        <v>215</v>
      </c>
      <c r="K51" s="346">
        <v>167</v>
      </c>
      <c r="L51" s="346">
        <v>124</v>
      </c>
      <c r="M51" s="347">
        <v>84</v>
      </c>
    </row>
    <row r="52" spans="2:13" ht="27.75" customHeight="1">
      <c r="B52" s="1173"/>
      <c r="C52" s="1174"/>
      <c r="D52" s="104"/>
      <c r="E52" s="1177" t="s">
        <v>43</v>
      </c>
      <c r="F52" s="1177"/>
      <c r="G52" s="1177"/>
      <c r="H52" s="1178"/>
      <c r="I52" s="345">
        <v>3196</v>
      </c>
      <c r="J52" s="346">
        <v>3369</v>
      </c>
      <c r="K52" s="346">
        <v>3209</v>
      </c>
      <c r="L52" s="346">
        <v>3116</v>
      </c>
      <c r="M52" s="347">
        <v>3150</v>
      </c>
    </row>
    <row r="53" spans="2:13" ht="27.75" customHeight="1" thickBot="1">
      <c r="B53" s="1184" t="s">
        <v>19</v>
      </c>
      <c r="C53" s="1185"/>
      <c r="D53" s="108"/>
      <c r="E53" s="1186" t="s">
        <v>44</v>
      </c>
      <c r="F53" s="1186"/>
      <c r="G53" s="1186"/>
      <c r="H53" s="1187"/>
      <c r="I53" s="348">
        <v>-1924</v>
      </c>
      <c r="J53" s="349">
        <v>-2009</v>
      </c>
      <c r="K53" s="349">
        <v>-2379</v>
      </c>
      <c r="L53" s="349">
        <v>-2421</v>
      </c>
      <c r="M53" s="350">
        <v>-2585</v>
      </c>
    </row>
    <row r="54" spans="2:13" ht="27.75" customHeight="1">
      <c r="B54" s="109"/>
      <c r="C54" s="110"/>
      <c r="D54" s="110"/>
      <c r="E54" s="111"/>
      <c r="F54" s="111"/>
      <c r="G54" s="111"/>
      <c r="H54" s="111"/>
      <c r="I54" s="112"/>
      <c r="J54" s="112"/>
      <c r="K54" s="112"/>
      <c r="L54" s="112"/>
      <c r="M54" s="112"/>
    </row>
    <row r="55" spans="2:13"/>
  </sheetData>
  <sheetProtection algorithmName="SHA-512" hashValue="L8u3d6zanGFLJMDcg6vTR11poAp9La/HLu6dj2drPozk/xQk4wGkx6uZHrMUIQ6S7wlRPGg0BgooNl1FX5l18Q==" saltValue="6O0bKXjX4YvTQgil4+b5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46" zoomScale="55" zoomScaleNormal="55" zoomScaleSheetLayoutView="100" workbookViewId="0">
      <selection activeCell="H58" sqref="H58:H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527</v>
      </c>
      <c r="G54" s="117" t="s">
        <v>528</v>
      </c>
      <c r="H54" s="118" t="s">
        <v>529</v>
      </c>
    </row>
    <row r="55" spans="2:8" ht="52.5" customHeight="1">
      <c r="B55" s="119"/>
      <c r="C55" s="1196" t="s">
        <v>46</v>
      </c>
      <c r="D55" s="1196"/>
      <c r="E55" s="1197"/>
      <c r="F55" s="120">
        <v>729</v>
      </c>
      <c r="G55" s="120">
        <v>729</v>
      </c>
      <c r="H55" s="121">
        <v>730</v>
      </c>
    </row>
    <row r="56" spans="2:8" ht="52.5" customHeight="1">
      <c r="B56" s="122"/>
      <c r="C56" s="1198" t="s">
        <v>47</v>
      </c>
      <c r="D56" s="1198"/>
      <c r="E56" s="1199"/>
      <c r="F56" s="123">
        <v>555</v>
      </c>
      <c r="G56" s="123">
        <v>555</v>
      </c>
      <c r="H56" s="124">
        <v>565</v>
      </c>
    </row>
    <row r="57" spans="2:8" ht="53.25" customHeight="1">
      <c r="B57" s="122"/>
      <c r="C57" s="1200" t="s">
        <v>48</v>
      </c>
      <c r="D57" s="1200"/>
      <c r="E57" s="1201"/>
      <c r="F57" s="125">
        <v>2348</v>
      </c>
      <c r="G57" s="125">
        <v>2378</v>
      </c>
      <c r="H57" s="126">
        <v>2572</v>
      </c>
    </row>
    <row r="58" spans="2:8" ht="45.75" customHeight="1">
      <c r="B58" s="127"/>
      <c r="C58" s="1188" t="s">
        <v>550</v>
      </c>
      <c r="D58" s="1189"/>
      <c r="E58" s="1190"/>
      <c r="F58" s="128">
        <v>1193</v>
      </c>
      <c r="G58" s="128">
        <v>1193</v>
      </c>
      <c r="H58" s="129">
        <v>1193</v>
      </c>
    </row>
    <row r="59" spans="2:8" ht="45.75" customHeight="1">
      <c r="B59" s="127"/>
      <c r="C59" s="1188" t="s">
        <v>551</v>
      </c>
      <c r="D59" s="1189"/>
      <c r="E59" s="1190"/>
      <c r="F59" s="128">
        <v>561</v>
      </c>
      <c r="G59" s="128">
        <v>551</v>
      </c>
      <c r="H59" s="129">
        <v>651</v>
      </c>
    </row>
    <row r="60" spans="2:8" ht="45.75" customHeight="1">
      <c r="B60" s="127"/>
      <c r="C60" s="1188" t="s">
        <v>552</v>
      </c>
      <c r="D60" s="1189"/>
      <c r="E60" s="1190"/>
      <c r="F60" s="128">
        <v>321</v>
      </c>
      <c r="G60" s="128">
        <v>363</v>
      </c>
      <c r="H60" s="129">
        <v>460</v>
      </c>
    </row>
    <row r="61" spans="2:8" ht="45.75" customHeight="1">
      <c r="B61" s="127"/>
      <c r="C61" s="1188" t="s">
        <v>553</v>
      </c>
      <c r="D61" s="1189"/>
      <c r="E61" s="1190"/>
      <c r="F61" s="128">
        <v>150</v>
      </c>
      <c r="G61" s="128">
        <v>149</v>
      </c>
      <c r="H61" s="129">
        <v>148</v>
      </c>
    </row>
    <row r="62" spans="2:8" ht="45.75" customHeight="1" thickBot="1">
      <c r="B62" s="130"/>
      <c r="C62" s="1191" t="s">
        <v>554</v>
      </c>
      <c r="D62" s="1192"/>
      <c r="E62" s="1193"/>
      <c r="F62" s="131">
        <v>98</v>
      </c>
      <c r="G62" s="131">
        <v>97</v>
      </c>
      <c r="H62" s="132">
        <v>94</v>
      </c>
    </row>
    <row r="63" spans="2:8" ht="52.5" customHeight="1" thickBot="1">
      <c r="B63" s="133"/>
      <c r="C63" s="1194" t="s">
        <v>49</v>
      </c>
      <c r="D63" s="1194"/>
      <c r="E63" s="1195"/>
      <c r="F63" s="134">
        <v>3633</v>
      </c>
      <c r="G63" s="134">
        <v>3663</v>
      </c>
      <c r="H63" s="135">
        <v>3866</v>
      </c>
    </row>
    <row r="64" spans="2:8"/>
  </sheetData>
  <sheetProtection algorithmName="SHA-512" hashValue="ktxQWw25IOjKpn479nClV/V4hMFXSOsgMl9qqw1fHXq8Hqo2Hz87woE/uXyorEnE26ccddKSiQp1EsLQSamzjg==" saltValue="5lpJcVc/wtkyliaNasmh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524</v>
      </c>
      <c r="G2" s="149"/>
      <c r="H2" s="150"/>
    </row>
    <row r="3" spans="1:8">
      <c r="A3" s="146" t="s">
        <v>517</v>
      </c>
      <c r="B3" s="151"/>
      <c r="C3" s="152"/>
      <c r="D3" s="153">
        <v>83538</v>
      </c>
      <c r="E3" s="154"/>
      <c r="F3" s="155">
        <v>268375</v>
      </c>
      <c r="G3" s="156"/>
      <c r="H3" s="157"/>
    </row>
    <row r="4" spans="1:8">
      <c r="A4" s="158"/>
      <c r="B4" s="159"/>
      <c r="C4" s="160"/>
      <c r="D4" s="161">
        <v>25433</v>
      </c>
      <c r="E4" s="162"/>
      <c r="F4" s="163">
        <v>119602</v>
      </c>
      <c r="G4" s="164"/>
      <c r="H4" s="165"/>
    </row>
    <row r="5" spans="1:8">
      <c r="A5" s="146" t="s">
        <v>519</v>
      </c>
      <c r="B5" s="151"/>
      <c r="C5" s="152"/>
      <c r="D5" s="153">
        <v>417738</v>
      </c>
      <c r="E5" s="154"/>
      <c r="F5" s="155">
        <v>301035</v>
      </c>
      <c r="G5" s="156"/>
      <c r="H5" s="157"/>
    </row>
    <row r="6" spans="1:8">
      <c r="A6" s="158"/>
      <c r="B6" s="159"/>
      <c r="C6" s="160"/>
      <c r="D6" s="161">
        <v>51109</v>
      </c>
      <c r="E6" s="162"/>
      <c r="F6" s="163">
        <v>154376</v>
      </c>
      <c r="G6" s="164"/>
      <c r="H6" s="165"/>
    </row>
    <row r="7" spans="1:8">
      <c r="A7" s="146" t="s">
        <v>520</v>
      </c>
      <c r="B7" s="151"/>
      <c r="C7" s="152"/>
      <c r="D7" s="153">
        <v>91618</v>
      </c>
      <c r="E7" s="154"/>
      <c r="F7" s="155">
        <v>277467</v>
      </c>
      <c r="G7" s="156"/>
      <c r="H7" s="157"/>
    </row>
    <row r="8" spans="1:8">
      <c r="A8" s="158"/>
      <c r="B8" s="159"/>
      <c r="C8" s="160"/>
      <c r="D8" s="161">
        <v>63223</v>
      </c>
      <c r="E8" s="162"/>
      <c r="F8" s="163">
        <v>128378</v>
      </c>
      <c r="G8" s="164"/>
      <c r="H8" s="165"/>
    </row>
    <row r="9" spans="1:8">
      <c r="A9" s="146" t="s">
        <v>521</v>
      </c>
      <c r="B9" s="151"/>
      <c r="C9" s="152"/>
      <c r="D9" s="153">
        <v>123323</v>
      </c>
      <c r="E9" s="154"/>
      <c r="F9" s="155">
        <v>282256</v>
      </c>
      <c r="G9" s="156"/>
      <c r="H9" s="157"/>
    </row>
    <row r="10" spans="1:8">
      <c r="A10" s="158"/>
      <c r="B10" s="159"/>
      <c r="C10" s="160"/>
      <c r="D10" s="161">
        <v>79259</v>
      </c>
      <c r="E10" s="162"/>
      <c r="F10" s="163">
        <v>145453</v>
      </c>
      <c r="G10" s="164"/>
      <c r="H10" s="165"/>
    </row>
    <row r="11" spans="1:8">
      <c r="A11" s="146" t="s">
        <v>522</v>
      </c>
      <c r="B11" s="151"/>
      <c r="C11" s="152"/>
      <c r="D11" s="153">
        <v>175087</v>
      </c>
      <c r="E11" s="154"/>
      <c r="F11" s="155">
        <v>295341</v>
      </c>
      <c r="G11" s="156"/>
      <c r="H11" s="157"/>
    </row>
    <row r="12" spans="1:8">
      <c r="A12" s="158"/>
      <c r="B12" s="159"/>
      <c r="C12" s="166"/>
      <c r="D12" s="161">
        <v>143959</v>
      </c>
      <c r="E12" s="162"/>
      <c r="F12" s="163">
        <v>137402</v>
      </c>
      <c r="G12" s="164"/>
      <c r="H12" s="165"/>
    </row>
    <row r="13" spans="1:8">
      <c r="A13" s="146"/>
      <c r="B13" s="151"/>
      <c r="C13" s="152"/>
      <c r="D13" s="153">
        <v>178261</v>
      </c>
      <c r="E13" s="154"/>
      <c r="F13" s="155">
        <v>284895</v>
      </c>
      <c r="G13" s="167"/>
      <c r="H13" s="157"/>
    </row>
    <row r="14" spans="1:8">
      <c r="A14" s="158"/>
      <c r="B14" s="159"/>
      <c r="C14" s="160"/>
      <c r="D14" s="161">
        <v>72597</v>
      </c>
      <c r="E14" s="162"/>
      <c r="F14" s="163">
        <v>137042</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2.56</v>
      </c>
      <c r="C19" s="168">
        <f>ROUND(VALUE(SUBSTITUTE(実質収支比率等に係る経年分析!G$48,"▲","-")),2)</f>
        <v>3.26</v>
      </c>
      <c r="D19" s="168">
        <f>ROUND(VALUE(SUBSTITUTE(実質収支比率等に係る経年分析!H$48,"▲","-")),2)</f>
        <v>3.47</v>
      </c>
      <c r="E19" s="168">
        <f>ROUND(VALUE(SUBSTITUTE(実質収支比率等に係る経年分析!I$48,"▲","-")),2)</f>
        <v>3.69</v>
      </c>
      <c r="F19" s="168">
        <f>ROUND(VALUE(SUBSTITUTE(実質収支比率等に係る経年分析!J$48,"▲","-")),2)</f>
        <v>4.5999999999999996</v>
      </c>
    </row>
    <row r="20" spans="1:11">
      <c r="A20" s="168" t="s">
        <v>53</v>
      </c>
      <c r="B20" s="168">
        <f>ROUND(VALUE(SUBSTITUTE(実質収支比率等に係る経年分析!F$47,"▲","-")),2)</f>
        <v>30.78</v>
      </c>
      <c r="C20" s="168">
        <f>ROUND(VALUE(SUBSTITUTE(実質収支比率等に係る経年分析!G$47,"▲","-")),2)</f>
        <v>29.9</v>
      </c>
      <c r="D20" s="168">
        <f>ROUND(VALUE(SUBSTITUTE(実質収支比率等に係る経年分析!H$47,"▲","-")),2)</f>
        <v>27.63</v>
      </c>
      <c r="E20" s="168">
        <f>ROUND(VALUE(SUBSTITUTE(実質収支比率等に係る経年分析!I$47,"▲","-")),2)</f>
        <v>28.67</v>
      </c>
      <c r="F20" s="168">
        <f>ROUND(VALUE(SUBSTITUTE(実質収支比率等に係る経年分析!J$47,"▲","-")),2)</f>
        <v>28.34</v>
      </c>
    </row>
    <row r="21" spans="1:11">
      <c r="A21" s="168" t="s">
        <v>54</v>
      </c>
      <c r="B21" s="168">
        <f>IF(ISNUMBER(VALUE(SUBSTITUTE(実質収支比率等に係る経年分析!F$49,"▲","-"))),ROUND(VALUE(SUBSTITUTE(実質収支比率等に係る経年分析!F$49,"▲","-")),2),NA())</f>
        <v>-1.27</v>
      </c>
      <c r="C21" s="168">
        <f>IF(ISNUMBER(VALUE(SUBSTITUTE(実質収支比率等に係る経年分析!G$49,"▲","-"))),ROUND(VALUE(SUBSTITUTE(実質収支比率等に係る経年分析!G$49,"▲","-")),2),NA())</f>
        <v>0.77</v>
      </c>
      <c r="D21" s="168">
        <f>IF(ISNUMBER(VALUE(SUBSTITUTE(実質収支比率等に係る経年分析!H$49,"▲","-"))),ROUND(VALUE(SUBSTITUTE(実質収支比率等に係る経年分析!H$49,"▲","-")),2),NA())</f>
        <v>0.47</v>
      </c>
      <c r="E21" s="168">
        <f>IF(ISNUMBER(VALUE(SUBSTITUTE(実質収支比率等に係る経年分析!I$49,"▲","-"))),ROUND(VALUE(SUBSTITUTE(実質収支比率等に係る経年分析!I$49,"▲","-")),2),NA())</f>
        <v>0.09</v>
      </c>
      <c r="F21" s="168">
        <f>IF(ISNUMBER(VALUE(SUBSTITUTE(実質収支比率等に係る経年分析!J$49,"▲","-"))),ROUND(VALUE(SUBSTITUTE(実質収支比率等に係る経年分析!J$49,"▲","-")),2),NA())</f>
        <v>0.96</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7.0000000000000007E-2</v>
      </c>
    </row>
    <row r="34" spans="1:16">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0.61</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2.56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4.5999999999999996</v>
      </c>
    </row>
    <row r="36" spans="1:16">
      <c r="A36" s="169" t="str">
        <f>IF(連結実質赤字比率に係る赤字・黒字の構成分析!C$34="",NA(),連結実質赤字比率に係る赤字・黒字の構成分析!C$34)</f>
        <v>国民健康保険月形町立病院事業会計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4.62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6.86</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481</v>
      </c>
      <c r="E42" s="170"/>
      <c r="F42" s="170"/>
      <c r="G42" s="170">
        <f>'実質公債費比率（分子）の構造'!L$52</f>
        <v>437</v>
      </c>
      <c r="H42" s="170"/>
      <c r="I42" s="170"/>
      <c r="J42" s="170">
        <f>'実質公債費比率（分子）の構造'!M$52</f>
        <v>390</v>
      </c>
      <c r="K42" s="170"/>
      <c r="L42" s="170"/>
      <c r="M42" s="170">
        <f>'実質公債費比率（分子）の構造'!N$52</f>
        <v>370</v>
      </c>
      <c r="N42" s="170"/>
      <c r="O42" s="170"/>
      <c r="P42" s="170">
        <f>'実質公債費比率（分子）の構造'!O$52</f>
        <v>378</v>
      </c>
    </row>
    <row r="43" spans="1:16">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62</v>
      </c>
      <c r="B44" s="170">
        <f>'実質公債費比率（分子）の構造'!K$50</f>
        <v>1</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1</v>
      </c>
      <c r="O44" s="170"/>
      <c r="P44" s="170"/>
    </row>
    <row r="45" spans="1:16">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64</v>
      </c>
      <c r="B46" s="170">
        <f>'実質公債費比率（分子）の構造'!K$48</f>
        <v>89</v>
      </c>
      <c r="C46" s="170"/>
      <c r="D46" s="170"/>
      <c r="E46" s="170">
        <f>'実質公債費比率（分子）の構造'!L$48</f>
        <v>80</v>
      </c>
      <c r="F46" s="170"/>
      <c r="G46" s="170"/>
      <c r="H46" s="170">
        <f>'実質公債費比率（分子）の構造'!M$48</f>
        <v>77</v>
      </c>
      <c r="I46" s="170"/>
      <c r="J46" s="170"/>
      <c r="K46" s="170">
        <f>'実質公債費比率（分子）の構造'!N$48</f>
        <v>73</v>
      </c>
      <c r="L46" s="170"/>
      <c r="M46" s="170"/>
      <c r="N46" s="170">
        <f>'実質公債費比率（分子）の構造'!O$48</f>
        <v>72</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433</v>
      </c>
      <c r="C49" s="170"/>
      <c r="D49" s="170"/>
      <c r="E49" s="170">
        <f>'実質公債費比率（分子）の構造'!L$45</f>
        <v>426</v>
      </c>
      <c r="F49" s="170"/>
      <c r="G49" s="170"/>
      <c r="H49" s="170">
        <f>'実質公債費比率（分子）の構造'!M$45</f>
        <v>415</v>
      </c>
      <c r="I49" s="170"/>
      <c r="J49" s="170"/>
      <c r="K49" s="170">
        <f>'実質公債費比率（分子）の構造'!N$45</f>
        <v>390</v>
      </c>
      <c r="L49" s="170"/>
      <c r="M49" s="170"/>
      <c r="N49" s="170">
        <f>'実質公債費比率（分子）の構造'!O$45</f>
        <v>411</v>
      </c>
      <c r="O49" s="170"/>
      <c r="P49" s="170"/>
    </row>
    <row r="50" spans="1:16">
      <c r="A50" s="170" t="s">
        <v>67</v>
      </c>
      <c r="B50" s="170" t="e">
        <f>NA()</f>
        <v>#N/A</v>
      </c>
      <c r="C50" s="170">
        <f>IF(ISNUMBER('実質公債費比率（分子）の構造'!K$53),'実質公債費比率（分子）の構造'!K$53,NA())</f>
        <v>42</v>
      </c>
      <c r="D50" s="170" t="e">
        <f>NA()</f>
        <v>#N/A</v>
      </c>
      <c r="E50" s="170" t="e">
        <f>NA()</f>
        <v>#N/A</v>
      </c>
      <c r="F50" s="170">
        <f>IF(ISNUMBER('実質公債費比率（分子）の構造'!L$53),'実質公債費比率（分子）の構造'!L$53,NA())</f>
        <v>71</v>
      </c>
      <c r="G50" s="170" t="e">
        <f>NA()</f>
        <v>#N/A</v>
      </c>
      <c r="H50" s="170" t="e">
        <f>NA()</f>
        <v>#N/A</v>
      </c>
      <c r="I50" s="170">
        <f>IF(ISNUMBER('実質公債費比率（分子）の構造'!M$53),'実質公債費比率（分子）の構造'!M$53,NA())</f>
        <v>104</v>
      </c>
      <c r="J50" s="170" t="e">
        <f>NA()</f>
        <v>#N/A</v>
      </c>
      <c r="K50" s="170" t="e">
        <f>NA()</f>
        <v>#N/A</v>
      </c>
      <c r="L50" s="170">
        <f>IF(ISNUMBER('実質公債費比率（分子）の構造'!N$53),'実質公債費比率（分子）の構造'!N$53,NA())</f>
        <v>95</v>
      </c>
      <c r="M50" s="170" t="e">
        <f>NA()</f>
        <v>#N/A</v>
      </c>
      <c r="N50" s="170" t="e">
        <f>NA()</f>
        <v>#N/A</v>
      </c>
      <c r="O50" s="170">
        <f>IF(ISNUMBER('実質公債費比率（分子）の構造'!O$53),'実質公債費比率（分子）の構造'!O$53,NA())</f>
        <v>106</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3196</v>
      </c>
      <c r="E56" s="169"/>
      <c r="F56" s="169"/>
      <c r="G56" s="169">
        <f>'将来負担比率（分子）の構造'!J$52</f>
        <v>3369</v>
      </c>
      <c r="H56" s="169"/>
      <c r="I56" s="169"/>
      <c r="J56" s="169">
        <f>'将来負担比率（分子）の構造'!K$52</f>
        <v>3209</v>
      </c>
      <c r="K56" s="169"/>
      <c r="L56" s="169"/>
      <c r="M56" s="169">
        <f>'将来負担比率（分子）の構造'!L$52</f>
        <v>3116</v>
      </c>
      <c r="N56" s="169"/>
      <c r="O56" s="169"/>
      <c r="P56" s="169">
        <f>'将来負担比率（分子）の構造'!M$52</f>
        <v>3150</v>
      </c>
    </row>
    <row r="57" spans="1:16">
      <c r="A57" s="169" t="s">
        <v>42</v>
      </c>
      <c r="B57" s="169"/>
      <c r="C57" s="169"/>
      <c r="D57" s="169">
        <f>'将来負担比率（分子）の構造'!I$51</f>
        <v>245</v>
      </c>
      <c r="E57" s="169"/>
      <c r="F57" s="169"/>
      <c r="G57" s="169">
        <f>'将来負担比率（分子）の構造'!J$51</f>
        <v>215</v>
      </c>
      <c r="H57" s="169"/>
      <c r="I57" s="169"/>
      <c r="J57" s="169">
        <f>'将来負担比率（分子）の構造'!K$51</f>
        <v>167</v>
      </c>
      <c r="K57" s="169"/>
      <c r="L57" s="169"/>
      <c r="M57" s="169">
        <f>'将来負担比率（分子）の構造'!L$51</f>
        <v>124</v>
      </c>
      <c r="N57" s="169"/>
      <c r="O57" s="169"/>
      <c r="P57" s="169">
        <f>'将来負担比率（分子）の構造'!M$51</f>
        <v>84</v>
      </c>
    </row>
    <row r="58" spans="1:16">
      <c r="A58" s="169" t="s">
        <v>41</v>
      </c>
      <c r="B58" s="169"/>
      <c r="C58" s="169"/>
      <c r="D58" s="169">
        <f>'将来負担比率（分子）の構造'!I$50</f>
        <v>3277</v>
      </c>
      <c r="E58" s="169"/>
      <c r="F58" s="169"/>
      <c r="G58" s="169">
        <f>'将来負担比率（分子）の構造'!J$50</f>
        <v>3479</v>
      </c>
      <c r="H58" s="169"/>
      <c r="I58" s="169"/>
      <c r="J58" s="169">
        <f>'将来負担比率（分子）の構造'!K$50</f>
        <v>3808</v>
      </c>
      <c r="K58" s="169"/>
      <c r="L58" s="169"/>
      <c r="M58" s="169">
        <f>'将来負担比率（分子）の構造'!L$50</f>
        <v>3831</v>
      </c>
      <c r="N58" s="169"/>
      <c r="O58" s="169"/>
      <c r="P58" s="169">
        <f>'将来負担比率（分子）の構造'!M$50</f>
        <v>4057</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693</v>
      </c>
      <c r="C62" s="169"/>
      <c r="D62" s="169"/>
      <c r="E62" s="169">
        <f>'将来負担比率（分子）の構造'!J$45</f>
        <v>685</v>
      </c>
      <c r="F62" s="169"/>
      <c r="G62" s="169"/>
      <c r="H62" s="169">
        <f>'将来負担比率（分子）の構造'!K$45</f>
        <v>685</v>
      </c>
      <c r="I62" s="169"/>
      <c r="J62" s="169"/>
      <c r="K62" s="169">
        <f>'将来負担比率（分子）の構造'!L$45</f>
        <v>710</v>
      </c>
      <c r="L62" s="169"/>
      <c r="M62" s="169"/>
      <c r="N62" s="169">
        <f>'将来負担比率（分子）の構造'!M$45</f>
        <v>704</v>
      </c>
      <c r="O62" s="169"/>
      <c r="P62" s="169"/>
    </row>
    <row r="63" spans="1:16">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33</v>
      </c>
      <c r="B64" s="169">
        <f>'将来負担比率（分子）の構造'!I$43</f>
        <v>478</v>
      </c>
      <c r="C64" s="169"/>
      <c r="D64" s="169"/>
      <c r="E64" s="169">
        <f>'将来負担比率（分子）の構造'!J$43</f>
        <v>421</v>
      </c>
      <c r="F64" s="169"/>
      <c r="G64" s="169"/>
      <c r="H64" s="169">
        <f>'将来負担比率（分子）の構造'!K$43</f>
        <v>356</v>
      </c>
      <c r="I64" s="169"/>
      <c r="J64" s="169"/>
      <c r="K64" s="169">
        <f>'将来負担比率（分子）の構造'!L$43</f>
        <v>309</v>
      </c>
      <c r="L64" s="169"/>
      <c r="M64" s="169"/>
      <c r="N64" s="169">
        <f>'将来負担比率（分子）の構造'!M$43</f>
        <v>295</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3624</v>
      </c>
      <c r="C66" s="169"/>
      <c r="D66" s="169"/>
      <c r="E66" s="169">
        <f>'将来負担比率（分子）の構造'!J$41</f>
        <v>3948</v>
      </c>
      <c r="F66" s="169"/>
      <c r="G66" s="169"/>
      <c r="H66" s="169">
        <f>'将来負担比率（分子）の構造'!K$41</f>
        <v>3764</v>
      </c>
      <c r="I66" s="169"/>
      <c r="J66" s="169"/>
      <c r="K66" s="169">
        <f>'将来負担比率（分子）の構造'!L$41</f>
        <v>3631</v>
      </c>
      <c r="L66" s="169"/>
      <c r="M66" s="169"/>
      <c r="N66" s="169">
        <f>'将来負担比率（分子）の構造'!M$41</f>
        <v>3706</v>
      </c>
      <c r="O66" s="169"/>
      <c r="P66" s="169"/>
    </row>
    <row r="67" spans="1:16">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729</v>
      </c>
      <c r="C72" s="173">
        <f>基金残高に係る経年分析!G55</f>
        <v>729</v>
      </c>
      <c r="D72" s="173">
        <f>基金残高に係る経年分析!H55</f>
        <v>730</v>
      </c>
    </row>
    <row r="73" spans="1:16">
      <c r="A73" s="172" t="s">
        <v>74</v>
      </c>
      <c r="B73" s="173">
        <f>基金残高に係る経年分析!F56</f>
        <v>555</v>
      </c>
      <c r="C73" s="173">
        <f>基金残高に係る経年分析!G56</f>
        <v>555</v>
      </c>
      <c r="D73" s="173">
        <f>基金残高に係る経年分析!H56</f>
        <v>565</v>
      </c>
    </row>
    <row r="74" spans="1:16">
      <c r="A74" s="172" t="s">
        <v>75</v>
      </c>
      <c r="B74" s="173">
        <f>基金残高に係る経年分析!F57</f>
        <v>2348</v>
      </c>
      <c r="C74" s="173">
        <f>基金残高に係る経年分析!G57</f>
        <v>2378</v>
      </c>
      <c r="D74" s="173">
        <f>基金残高に係る経年分析!H57</f>
        <v>2572</v>
      </c>
    </row>
  </sheetData>
  <sheetProtection algorithmName="SHA-512" hashValue="VDVeSSmdc5Yil+jhmzhK6nTcdzb/XjpI1j7LZmbujOsiDrjJY/4aUDQ1cIS6LQ6RFyEfXAC4+M0M5xmF7w8Q2g==" saltValue="YiV8Ob1oav8zn4UpxQi6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2025-03-10T08:52:46Z</cp:lastPrinted>
  <dcterms:created xsi:type="dcterms:W3CDTF">2025-02-19T00:09:26Z</dcterms:created>
  <dcterms:modified xsi:type="dcterms:W3CDTF">2025-03-17T03:46:35Z</dcterms:modified>
  <cp:category/>
</cp:coreProperties>
</file>