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64E1EA4D-2D0D-417B-8978-2D1ACE3125B4}" xr6:coauthVersionLast="47" xr6:coauthVersionMax="47" xr10:uidLastSave="{00000000-0000-0000-0000-000000000000}"/>
  <workbookProtection workbookAlgorithmName="SHA-512" workbookHashValue="OQCnwOnYTDhhXA5+KuREwHXzqOIpYZiY+xSF3/XyBISUMGvfT51EeeUaFsxMZ7qsY6B6PGNJJBZqyPmfR0OGtQ==" workbookSaltValue="d8PzNrXeitEWLBOi0xg6OA==" workbookSpinCount="100000" lockStructure="1"/>
  <bookViews>
    <workbookView xWindow="3510" yWindow="1560" windowWidth="19380" windowHeight="146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入力シート!$A$213</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2" i="7" l="1"/>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09" i="7"/>
  <c r="A207" i="7"/>
  <c r="A205" i="7"/>
  <c r="A197" i="7"/>
  <c r="A194" i="7"/>
  <c r="A193" i="7"/>
  <c r="A188" i="7"/>
  <c r="A186" i="7"/>
  <c r="A184"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E182" i="7" l="1"/>
  <c r="J185" i="7"/>
  <c r="J208" i="7"/>
  <c r="I195" i="7" l="1"/>
  <c r="D114" i="7" l="1"/>
  <c r="D116" i="7" s="1"/>
  <c r="D118" i="7" s="1"/>
  <c r="D120" i="7" s="1"/>
  <c r="D122" i="7" s="1"/>
  <c r="D124" i="7" s="1"/>
  <c r="D126" i="7" s="1"/>
  <c r="A2" i="8" l="1"/>
  <c r="A1" i="8"/>
</calcChain>
</file>

<file path=xl/sharedStrings.xml><?xml version="1.0" encoding="utf-8"?>
<sst xmlns="http://schemas.openxmlformats.org/spreadsheetml/2006/main" count="334" uniqueCount="273">
  <si>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</si>
  <si>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</si>
  <si>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</si>
  <si>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</si>
  <si>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</si>
  <si>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</si>
  <si>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</si>
  <si>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</si>
  <si>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</si>
  <si>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</si>
  <si>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</si>
  <si>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</si>
  <si>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</si>
  <si>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</si>
  <si>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</si>
  <si>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</si>
  <si>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</si>
  <si>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</si>
  <si>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</si>
  <si>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</si>
  <si>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</si>
  <si>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</si>
  <si>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</si>
  <si>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</si>
  <si>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</si>
  <si>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</si>
  <si>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</si>
  <si>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</si>
  <si>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</si>
  <si>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</si>
  <si>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</si>
  <si>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</si>
  <si>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</si>
  <si>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</si>
  <si>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</si>
  <si>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</si>
  <si>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</si>
  <si>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</si>
  <si>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</si>
  <si>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</si>
  <si>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</si>
  <si>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</si>
  <si>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</si>
  <si>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</si>
  <si>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</si>
  <si>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</si>
  <si>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</si>
  <si>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</si>
  <si>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</si>
  <si>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</si>
  <si>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</si>
  <si>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</si>
  <si>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</si>
  <si>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</si>
  <si>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</si>
  <si>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</si>
  <si>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</si>
  <si>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</si>
  <si>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</si>
  <si>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</si>
  <si>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</si>
  <si>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</si>
  <si>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</si>
  <si>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</si>
  <si>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</si>
  <si>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</si>
  <si>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</si>
  <si>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</si>
  <si>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</si>
  <si>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</si>
  <si>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</si>
  <si>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</si>
  <si>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</si>
  <si>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</si>
  <si>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</si>
  <si>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</si>
  <si>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</si>
  <si>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</si>
  <si>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</si>
  <si>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</si>
  <si>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</si>
  <si>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</si>
  <si>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</si>
  <si>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</si>
  <si>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</si>
  <si>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</si>
  <si>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</si>
  <si>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</si>
  <si>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</si>
  <si>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</si>
  <si>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</si>
  <si>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</si>
  <si>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</si>
  <si>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</si>
  <si>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</si>
  <si>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</si>
  <si>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</si>
  <si>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</si>
  <si>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</si>
  <si>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</si>
  <si>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</si>
  <si>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</si>
  <si>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</si>
  <si>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</si>
  <si>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</si>
  <si>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</si>
  <si>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</si>
  <si>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</si>
  <si>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</si>
  <si>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</si>
  <si>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</si>
  <si>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</si>
  <si>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</si>
  <si>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</si>
  <si>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</si>
  <si>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</si>
  <si>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</si>
  <si>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</si>
  <si>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</si>
  <si>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</si>
  <si>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</si>
  <si>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</si>
  <si>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</si>
  <si>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</si>
  <si>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</si>
  <si>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</si>
  <si>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</si>
  <si>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</si>
  <si>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</si>
  <si>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</si>
  <si>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</si>
  <si>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</si>
  <si>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</si>
  <si>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</si>
  <si>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</si>
  <si>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</si>
  <si>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</si>
  <si>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</si>
  <si>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</si>
  <si>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</si>
  <si>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</si>
  <si>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</si>
  <si>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</si>
  <si>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</si>
  <si>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</si>
  <si>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</si>
  <si>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</si>
  <si>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</si>
  <si>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</si>
  <si>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</si>
  <si>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</si>
  <si>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</si>
  <si>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</si>
  <si>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</si>
  <si>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</si>
  <si>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</si>
  <si>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</si>
  <si>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</si>
  <si>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</si>
  <si>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</si>
  <si>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</si>
  <si>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</si>
  <si>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業種区分</t>
    <phoneticPr fontId="4"/>
  </si>
  <si>
    <t>B.契約する営業所の許可区分</t>
    <phoneticPr fontId="4"/>
  </si>
  <si>
    <t>許可区分</t>
    <rPh sb="0" eb="4">
      <t>キョカクブン</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</si>
  <si>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</si>
  <si>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</si>
  <si>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</si>
  <si>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</si>
  <si>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</si>
  <si>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</si>
  <si>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</si>
  <si>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</si>
  <si>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から</t>
    <phoneticPr fontId="5"/>
  </si>
  <si>
    <t>まで</t>
    <phoneticPr fontId="5"/>
  </si>
  <si>
    <t>千円</t>
    <rPh sb="0" eb="2">
      <t>センエン</t>
    </rPh>
    <phoneticPr fontId="4"/>
  </si>
  <si>
    <t>共済組合等の加入状況</t>
    <rPh sb="0" eb="2">
      <t>キョウサイ</t>
    </rPh>
    <rPh sb="2" eb="4">
      <t>クミアイ</t>
    </rPh>
    <rPh sb="4" eb="5">
      <t>トウ</t>
    </rPh>
    <rPh sb="6" eb="8">
      <t>カニュウ</t>
    </rPh>
    <rPh sb="8" eb="10">
      <t>ジョウキョウ</t>
    </rPh>
    <phoneticPr fontId="4"/>
  </si>
  <si>
    <t>種類</t>
    <rPh sb="0" eb="2">
      <t>シュルイ</t>
    </rPh>
    <phoneticPr fontId="4"/>
  </si>
  <si>
    <t>契約番号</t>
    <rPh sb="0" eb="2">
      <t>ケイヤク</t>
    </rPh>
    <rPh sb="2" eb="4">
      <t>バンゴウ</t>
    </rPh>
    <phoneticPr fontId="4"/>
  </si>
  <si>
    <t>中小企業退職金共済事業団</t>
    <rPh sb="0" eb="2">
      <t>チュウショウ</t>
    </rPh>
    <rPh sb="2" eb="4">
      <t>キギョウ</t>
    </rPh>
    <rPh sb="4" eb="6">
      <t>タイショク</t>
    </rPh>
    <rPh sb="6" eb="7">
      <t>キン</t>
    </rPh>
    <rPh sb="7" eb="9">
      <t>キョウサイ</t>
    </rPh>
    <rPh sb="9" eb="12">
      <t>ジギョウダン</t>
    </rPh>
    <phoneticPr fontId="4"/>
  </si>
  <si>
    <t>直前1ヶ年の掛金額(円)</t>
    <rPh sb="10" eb="11">
      <t>エン</t>
    </rPh>
    <phoneticPr fontId="4"/>
  </si>
  <si>
    <t>従業員数</t>
    <rPh sb="0" eb="3">
      <t>ジュウギョウイン</t>
    </rPh>
    <rPh sb="3" eb="4">
      <t>スウ</t>
    </rPh>
    <phoneticPr fontId="5"/>
  </si>
  <si>
    <t>技術</t>
    <rPh sb="0" eb="2">
      <t>ギジュツ</t>
    </rPh>
    <phoneticPr fontId="4"/>
  </si>
  <si>
    <t>事務</t>
    <rPh sb="0" eb="2">
      <t>ジム</t>
    </rPh>
    <phoneticPr fontId="4"/>
  </si>
  <si>
    <t>計</t>
    <rPh sb="0" eb="1">
      <t>ケイ</t>
    </rPh>
    <phoneticPr fontId="4"/>
  </si>
  <si>
    <t>消費税に関する申出</t>
    <rPh sb="0" eb="3">
      <t>ショウヒゼイ</t>
    </rPh>
    <rPh sb="4" eb="5">
      <t>カン</t>
    </rPh>
    <rPh sb="7" eb="8">
      <t>モウ</t>
    </rPh>
    <rPh sb="8" eb="9">
      <t>デ</t>
    </rPh>
    <phoneticPr fontId="5"/>
  </si>
  <si>
    <t>直前決算期間</t>
    <rPh sb="0" eb="2">
      <t>チョクゼン</t>
    </rPh>
    <rPh sb="2" eb="4">
      <t>ケッサン</t>
    </rPh>
    <rPh sb="4" eb="6">
      <t>キカン</t>
    </rPh>
    <phoneticPr fontId="4"/>
  </si>
  <si>
    <t>資本金</t>
    <rPh sb="0" eb="3">
      <t>シホンキン</t>
    </rPh>
    <phoneticPr fontId="4"/>
  </si>
  <si>
    <t>基準日前日の振込済(登記済)資本金を入力してください。</t>
    <rPh sb="0" eb="2">
      <t>キジュン</t>
    </rPh>
    <rPh sb="2" eb="3">
      <t>ビ</t>
    </rPh>
    <rPh sb="3" eb="5">
      <t>ゼンジツ</t>
    </rPh>
    <rPh sb="6" eb="7">
      <t>フ</t>
    </rPh>
    <rPh sb="7" eb="8">
      <t>コ</t>
    </rPh>
    <rPh sb="8" eb="9">
      <t>ズ</t>
    </rPh>
    <rPh sb="10" eb="12">
      <t>トウキ</t>
    </rPh>
    <rPh sb="12" eb="13">
      <t>ズ</t>
    </rPh>
    <rPh sb="14" eb="17">
      <t>シホンキン</t>
    </rPh>
    <rPh sb="18" eb="20">
      <t>ニュウリョク</t>
    </rPh>
    <phoneticPr fontId="4"/>
  </si>
  <si>
    <t>建設工事の施工金額</t>
    <phoneticPr fontId="4"/>
  </si>
  <si>
    <t>直前1年間の</t>
    <rPh sb="0" eb="2">
      <t>チョクゼン</t>
    </rPh>
    <rPh sb="3" eb="4">
      <t>ネン</t>
    </rPh>
    <phoneticPr fontId="4"/>
  </si>
  <si>
    <t>直前1年間(基準決算期)の建設工事の施工金額を入力してください。</t>
    <rPh sb="23" eb="25">
      <t>ニュウリョク</t>
    </rPh>
    <phoneticPr fontId="4"/>
  </si>
  <si>
    <t>加入している共済組合等について入力してください。
「直前1ヶ年の掛金額」とは、直前決算期における直近1年間の掛金額をいいます。
次の２種類以外の共済制度に加入している場合、3行目にその共済制度名等を入力してください。</t>
    <rPh sb="39" eb="41">
      <t>チョクゼン</t>
    </rPh>
    <rPh sb="41" eb="44">
      <t>ケッサンキ</t>
    </rPh>
    <rPh sb="48" eb="50">
      <t>チョッキン</t>
    </rPh>
    <rPh sb="51" eb="53">
      <t>ネンカン</t>
    </rPh>
    <rPh sb="54" eb="55">
      <t>カ</t>
    </rPh>
    <rPh sb="55" eb="56">
      <t>キン</t>
    </rPh>
    <rPh sb="56" eb="57">
      <t>ガク</t>
    </rPh>
    <rPh sb="64" eb="65">
      <t>ツギ</t>
    </rPh>
    <rPh sb="74" eb="76">
      <t>セイド</t>
    </rPh>
    <rPh sb="87" eb="89">
      <t>ギョウメ</t>
    </rPh>
    <rPh sb="94" eb="96">
      <t>セイド</t>
    </rPh>
    <rPh sb="97" eb="98">
      <t>トウ</t>
    </rPh>
    <phoneticPr fontId="4"/>
  </si>
  <si>
    <t>建設業許可年月日</t>
    <rPh sb="0" eb="3">
      <t>ケンセツギョウ</t>
    </rPh>
    <rPh sb="3" eb="5">
      <t>キョカ</t>
    </rPh>
    <rPh sb="5" eb="8">
      <t>ネンガッピ</t>
    </rPh>
    <phoneticPr fontId="5"/>
  </si>
  <si>
    <t>許可年数</t>
    <rPh sb="0" eb="2">
      <t>キョカ</t>
    </rPh>
    <rPh sb="2" eb="4">
      <t>ネンスウ</t>
    </rPh>
    <phoneticPr fontId="5"/>
  </si>
  <si>
    <t>人数</t>
    <rPh sb="0" eb="2">
      <t>ニンズウ</t>
    </rPh>
    <phoneticPr fontId="4"/>
  </si>
  <si>
    <t>木造</t>
    <phoneticPr fontId="4"/>
  </si>
  <si>
    <t>消防設備士</t>
    <phoneticPr fontId="4"/>
  </si>
  <si>
    <t>甲種</t>
    <phoneticPr fontId="4"/>
  </si>
  <si>
    <t>乙種</t>
    <phoneticPr fontId="4"/>
  </si>
  <si>
    <t>技能士及び技能関係職員数</t>
    <rPh sb="0" eb="3">
      <t>ギノウシ</t>
    </rPh>
    <rPh sb="3" eb="4">
      <t>オヨ</t>
    </rPh>
    <rPh sb="5" eb="7">
      <t>ギノウ</t>
    </rPh>
    <rPh sb="7" eb="9">
      <t>カンケイ</t>
    </rPh>
    <rPh sb="9" eb="11">
      <t>ショクイン</t>
    </rPh>
    <rPh sb="11" eb="12">
      <t>スウ</t>
    </rPh>
    <phoneticPr fontId="4"/>
  </si>
  <si>
    <t>合計人数</t>
    <rPh sb="0" eb="2">
      <t>ゴウケイ</t>
    </rPh>
    <rPh sb="2" eb="4">
      <t>ニンズウ</t>
    </rPh>
    <phoneticPr fontId="4"/>
  </si>
  <si>
    <t>板金工</t>
    <rPh sb="0" eb="2">
      <t>バンキン</t>
    </rPh>
    <rPh sb="2" eb="3">
      <t>コウ</t>
    </rPh>
    <phoneticPr fontId="4"/>
  </si>
  <si>
    <t>建築大工</t>
    <rPh sb="0" eb="2">
      <t>ケンチク</t>
    </rPh>
    <rPh sb="2" eb="4">
      <t>ダイク</t>
    </rPh>
    <phoneticPr fontId="4"/>
  </si>
  <si>
    <t>左官</t>
    <rPh sb="0" eb="2">
      <t>サカン</t>
    </rPh>
    <phoneticPr fontId="4"/>
  </si>
  <si>
    <t>金属塗装工</t>
    <rPh sb="0" eb="2">
      <t>キンゾク</t>
    </rPh>
    <rPh sb="2" eb="5">
      <t>トソウコウ</t>
    </rPh>
    <phoneticPr fontId="4"/>
  </si>
  <si>
    <t>配管工</t>
    <rPh sb="0" eb="3">
      <t>ハイカンコウ</t>
    </rPh>
    <phoneticPr fontId="4"/>
  </si>
  <si>
    <t>タイル張り工</t>
    <rPh sb="3" eb="4">
      <t>ハ</t>
    </rPh>
    <rPh sb="5" eb="6">
      <t>コウ</t>
    </rPh>
    <phoneticPr fontId="4"/>
  </si>
  <si>
    <t>建築塗装工</t>
    <rPh sb="0" eb="2">
      <t>ケンチク</t>
    </rPh>
    <rPh sb="2" eb="5">
      <t>トソウコウ</t>
    </rPh>
    <phoneticPr fontId="4"/>
  </si>
  <si>
    <t>とび工</t>
    <rPh sb="2" eb="3">
      <t>コウ</t>
    </rPh>
    <phoneticPr fontId="4"/>
  </si>
  <si>
    <t>鉄工</t>
    <rPh sb="0" eb="1">
      <t>テツ</t>
    </rPh>
    <rPh sb="1" eb="2">
      <t>コウ</t>
    </rPh>
    <phoneticPr fontId="4"/>
  </si>
  <si>
    <t>鉄筋組立工</t>
    <rPh sb="0" eb="2">
      <t>テッキン</t>
    </rPh>
    <rPh sb="2" eb="4">
      <t>クミタテ</t>
    </rPh>
    <rPh sb="4" eb="5">
      <t>コウ</t>
    </rPh>
    <phoneticPr fontId="4"/>
  </si>
  <si>
    <t>建具工</t>
    <rPh sb="0" eb="2">
      <t>タテグ</t>
    </rPh>
    <rPh sb="2" eb="3">
      <t>コウ</t>
    </rPh>
    <phoneticPr fontId="4"/>
  </si>
  <si>
    <t>ブロック建築工</t>
    <rPh sb="4" eb="6">
      <t>ケンチク</t>
    </rPh>
    <rPh sb="6" eb="7">
      <t>コウ</t>
    </rPh>
    <phoneticPr fontId="4"/>
  </si>
  <si>
    <t>技術者数</t>
    <rPh sb="0" eb="2">
      <t>ギジュツ</t>
    </rPh>
    <rPh sb="2" eb="3">
      <t>シャ</t>
    </rPh>
    <rPh sb="3" eb="4">
      <t>スウ</t>
    </rPh>
    <phoneticPr fontId="4"/>
  </si>
  <si>
    <t>技術者数(申請者又は受任事務所関係分)</t>
    <rPh sb="0" eb="2">
      <t>ギジュツ</t>
    </rPh>
    <rPh sb="2" eb="3">
      <t>シャ</t>
    </rPh>
    <rPh sb="3" eb="4">
      <t>スウ</t>
    </rPh>
    <rPh sb="5" eb="8">
      <t>シンセイシャ</t>
    </rPh>
    <rPh sb="8" eb="9">
      <t>マタ</t>
    </rPh>
    <rPh sb="10" eb="12">
      <t>ジュニン</t>
    </rPh>
    <rPh sb="12" eb="14">
      <t>ジム</t>
    </rPh>
    <rPh sb="14" eb="15">
      <t>ショ</t>
    </rPh>
    <rPh sb="15" eb="17">
      <t>カンケイ</t>
    </rPh>
    <rPh sb="17" eb="18">
      <t>ブン</t>
    </rPh>
    <phoneticPr fontId="5"/>
  </si>
  <si>
    <t>技術者数</t>
    <phoneticPr fontId="4"/>
  </si>
  <si>
    <t>監理技術者資格者数</t>
    <rPh sb="0" eb="2">
      <t>カンリ</t>
    </rPh>
    <rPh sb="2" eb="5">
      <t>ギジュツシャ</t>
    </rPh>
    <rPh sb="5" eb="7">
      <t>シカク</t>
    </rPh>
    <rPh sb="7" eb="8">
      <t>シャ</t>
    </rPh>
    <rPh sb="8" eb="9">
      <t>スウ</t>
    </rPh>
    <phoneticPr fontId="5"/>
  </si>
  <si>
    <t>監理技術者資格者証の交付を受けている技術者について業種別に人数を入力し、最後に実人数を入力してください。なお、同一人が２以上の業種で資格者証の交付を受けている場合は、それぞれ業種別に人数を入力してください。</t>
    <rPh sb="0" eb="2">
      <t>カンリ</t>
    </rPh>
    <rPh sb="2" eb="5">
      <t>ギジュツシャ</t>
    </rPh>
    <rPh sb="5" eb="7">
      <t>シカク</t>
    </rPh>
    <rPh sb="7" eb="8">
      <t>シャ</t>
    </rPh>
    <phoneticPr fontId="4"/>
  </si>
  <si>
    <t>監理技術者資格者数</t>
    <rPh sb="0" eb="2">
      <t>カンリ</t>
    </rPh>
    <rPh sb="2" eb="5">
      <t>ギジュツシャ</t>
    </rPh>
    <rPh sb="5" eb="8">
      <t>シカクシャ</t>
    </rPh>
    <rPh sb="8" eb="9">
      <t>スウ</t>
    </rPh>
    <phoneticPr fontId="4"/>
  </si>
  <si>
    <t>土木</t>
    <rPh sb="0" eb="2">
      <t>ドボク</t>
    </rPh>
    <phoneticPr fontId="4"/>
  </si>
  <si>
    <t>建築</t>
    <rPh sb="0" eb="2">
      <t>ケンチク</t>
    </rPh>
    <phoneticPr fontId="4"/>
  </si>
  <si>
    <t>電気</t>
    <rPh sb="0" eb="2">
      <t>デンキ</t>
    </rPh>
    <phoneticPr fontId="4"/>
  </si>
  <si>
    <t>管</t>
    <rPh sb="0" eb="1">
      <t>カン</t>
    </rPh>
    <phoneticPr fontId="4"/>
  </si>
  <si>
    <t>鋼構造物</t>
    <rPh sb="0" eb="1">
      <t>ハガネ</t>
    </rPh>
    <rPh sb="1" eb="4">
      <t>コウゾウブツ</t>
    </rPh>
    <phoneticPr fontId="4"/>
  </si>
  <si>
    <t>舗装</t>
    <rPh sb="0" eb="2">
      <t>ホソウ</t>
    </rPh>
    <phoneticPr fontId="4"/>
  </si>
  <si>
    <t>造園</t>
    <rPh sb="0" eb="2">
      <t>ゾウエン</t>
    </rPh>
    <phoneticPr fontId="4"/>
  </si>
  <si>
    <t>実人数</t>
    <rPh sb="0" eb="1">
      <t>ジツ</t>
    </rPh>
    <rPh sb="1" eb="3">
      <t>ニンズウ</t>
    </rPh>
    <phoneticPr fontId="4"/>
  </si>
  <si>
    <t>舗装プラントの所在地(道内のみ)</t>
    <rPh sb="0" eb="2">
      <t>ホソウ</t>
    </rPh>
    <rPh sb="7" eb="10">
      <t>ショザイチ</t>
    </rPh>
    <rPh sb="11" eb="13">
      <t>ドウナイ</t>
    </rPh>
    <phoneticPr fontId="5"/>
  </si>
  <si>
    <t>鋼橋上部の製作工場の所在地(道内・道外)</t>
    <rPh sb="0" eb="1">
      <t>ハガネ</t>
    </rPh>
    <rPh sb="1" eb="2">
      <t>ハシ</t>
    </rPh>
    <rPh sb="2" eb="4">
      <t>ジョウブ</t>
    </rPh>
    <rPh sb="5" eb="7">
      <t>セイサク</t>
    </rPh>
    <rPh sb="7" eb="9">
      <t>コウジョウ</t>
    </rPh>
    <rPh sb="10" eb="13">
      <t>ショザイチ</t>
    </rPh>
    <rPh sb="14" eb="16">
      <t>ドウナイ</t>
    </rPh>
    <rPh sb="17" eb="18">
      <t>ドウ</t>
    </rPh>
    <rPh sb="18" eb="19">
      <t>ガイ</t>
    </rPh>
    <phoneticPr fontId="5"/>
  </si>
  <si>
    <t>例)カブシキガイシャスズキグミ　ホッカイドウエイギョウショ
正式名称を全角カタカナで入力してください。支店・営業所名は、１文字空けて入力してください。</t>
    <phoneticPr fontId="4"/>
  </si>
  <si>
    <t>例)株式会社鈴木組　北海道営業所
正式名称で入力してください。支店・営業所名は、１文字空けて入力してください。</t>
    <rPh sb="10" eb="13">
      <t>ホッカイドウ</t>
    </rPh>
    <rPh sb="17" eb="19">
      <t>セイシキ</t>
    </rPh>
    <rPh sb="19" eb="21">
      <t>メイショウ</t>
    </rPh>
    <rPh sb="22" eb="24">
      <t>ニュウリョク</t>
    </rPh>
    <rPh sb="31" eb="33">
      <t>シテン</t>
    </rPh>
    <rPh sb="34" eb="37">
      <t>エイギョウショ</t>
    </rPh>
    <rPh sb="37" eb="38">
      <t>メイ</t>
    </rPh>
    <rPh sb="41" eb="43">
      <t>モジ</t>
    </rPh>
    <rPh sb="43" eb="44">
      <t>ア</t>
    </rPh>
    <rPh sb="46" eb="48">
      <t>ニュウリョク</t>
    </rPh>
    <phoneticPr fontId="4"/>
  </si>
  <si>
    <r>
      <rPr>
        <b/>
        <sz val="10"/>
        <color rgb="FFFF0000"/>
        <rFont val="ＭＳ ゴシック"/>
        <family val="3"/>
        <charset val="128"/>
      </rPr>
      <t>本店以外の北海道内の支店・営業所</t>
    </r>
    <r>
      <rPr>
        <sz val="10"/>
        <color rgb="FFFF0000"/>
        <rFont val="ＭＳ ゴシック"/>
        <family val="3"/>
        <charset val="128"/>
      </rPr>
      <t>に入札・契約権限を委任する場合、(1)入札・契約権限の委任欄にリストから「する」を選択し、支店・営業所情報を入力してください。(北海道外の支店・営業所を指定することはできません)
北海道内の支店・営業所等が</t>
    </r>
    <r>
      <rPr>
        <b/>
        <sz val="10"/>
        <color rgb="FFFF0000"/>
        <rFont val="ＭＳ ゴシック"/>
        <family val="3"/>
        <charset val="128"/>
      </rPr>
      <t>有している建設業の許可業種の範囲内</t>
    </r>
    <r>
      <rPr>
        <sz val="10"/>
        <color rgb="FFFF0000"/>
        <rFont val="ＭＳ ゴシック"/>
        <family val="3"/>
        <charset val="128"/>
      </rPr>
      <t>で、本店の代表者から支店、営業所等の代表者に常時見積・入札・契約締結について委任されていることが必要です。</t>
    </r>
    <rPh sb="0" eb="2">
      <t>ホンテン</t>
    </rPh>
    <rPh sb="2" eb="4">
      <t>イガイ</t>
    </rPh>
    <rPh sb="7" eb="9">
      <t>ドウナイ</t>
    </rPh>
    <rPh sb="82" eb="83">
      <t>ドウ</t>
    </rPh>
    <rPh sb="83" eb="84">
      <t>ガイ</t>
    </rPh>
    <rPh sb="85" eb="87">
      <t>シテン</t>
    </rPh>
    <rPh sb="88" eb="91">
      <t>エイギョウショ</t>
    </rPh>
    <rPh sb="92" eb="94">
      <t>シテイ</t>
    </rPh>
    <rPh sb="106" eb="109">
      <t>ホッカイドウ</t>
    </rPh>
    <rPh sb="109" eb="110">
      <t>ナイ</t>
    </rPh>
    <rPh sb="111" eb="113">
      <t>シテン</t>
    </rPh>
    <rPh sb="114" eb="117">
      <t>エイギョウショ</t>
    </rPh>
    <rPh sb="117" eb="118">
      <t>トウ</t>
    </rPh>
    <rPh sb="119" eb="120">
      <t>ユウ</t>
    </rPh>
    <rPh sb="124" eb="127">
      <t>ケンセツギョウ</t>
    </rPh>
    <rPh sb="128" eb="130">
      <t>キョカ</t>
    </rPh>
    <rPh sb="130" eb="132">
      <t>ギョウシュ</t>
    </rPh>
    <rPh sb="133" eb="136">
      <t>ハンイナイ</t>
    </rPh>
    <rPh sb="138" eb="140">
      <t>ホンテン</t>
    </rPh>
    <rPh sb="141" eb="144">
      <t>ダイヒョウシャ</t>
    </rPh>
    <rPh sb="146" eb="148">
      <t>シテン</t>
    </rPh>
    <rPh sb="149" eb="152">
      <t>エイギョウショ</t>
    </rPh>
    <rPh sb="152" eb="153">
      <t>トウ</t>
    </rPh>
    <rPh sb="154" eb="157">
      <t>ダイヒョウシャ</t>
    </rPh>
    <rPh sb="158" eb="160">
      <t>ジョウジ</t>
    </rPh>
    <rPh sb="160" eb="162">
      <t>ミツ</t>
    </rPh>
    <rPh sb="163" eb="165">
      <t>ニュウサツ</t>
    </rPh>
    <rPh sb="166" eb="168">
      <t>ケイヤク</t>
    </rPh>
    <rPh sb="168" eb="170">
      <t>テイケツ</t>
    </rPh>
    <rPh sb="174" eb="176">
      <t>イニン</t>
    </rPh>
    <rPh sb="184" eb="186">
      <t>ヒツヨウ</t>
    </rPh>
    <phoneticPr fontId="4"/>
  </si>
  <si>
    <t>G.技術者情報</t>
    <rPh sb="2" eb="5">
      <t>ギジュツシャ</t>
    </rPh>
    <rPh sb="5" eb="7">
      <t>ジョウホウ</t>
    </rPh>
    <phoneticPr fontId="4"/>
  </si>
  <si>
    <t>道内の本店、支店、営業所等に勤務する従業員を技術職員と事務職員に区分し、建設業に従事する者のみを入力してください。
従業員数には役員も含みます。
道外業者で道内に支店、営業所等を有しない場合は、「0」と入力してください。</t>
    <rPh sb="14" eb="16">
      <t>キンム</t>
    </rPh>
    <rPh sb="18" eb="21">
      <t>ジュウギョウイン</t>
    </rPh>
    <rPh sb="22" eb="24">
      <t>ギジュツ</t>
    </rPh>
    <rPh sb="24" eb="26">
      <t>ショクイン</t>
    </rPh>
    <rPh sb="27" eb="29">
      <t>ジム</t>
    </rPh>
    <rPh sb="29" eb="31">
      <t>ショクイン</t>
    </rPh>
    <rPh sb="32" eb="34">
      <t>クブン</t>
    </rPh>
    <rPh sb="36" eb="39">
      <t>ケンセツギョウ</t>
    </rPh>
    <rPh sb="40" eb="42">
      <t>ジュウジ</t>
    </rPh>
    <rPh sb="44" eb="45">
      <t>モノ</t>
    </rPh>
    <rPh sb="48" eb="50">
      <t>ニュウリョク</t>
    </rPh>
    <rPh sb="58" eb="61">
      <t>ジュウギョウイン</t>
    </rPh>
    <rPh sb="61" eb="62">
      <t>スウ</t>
    </rPh>
    <rPh sb="64" eb="66">
      <t>ヤクイン</t>
    </rPh>
    <rPh sb="67" eb="68">
      <t>フク</t>
    </rPh>
    <rPh sb="73" eb="74">
      <t>ドウ</t>
    </rPh>
    <rPh sb="74" eb="75">
      <t>ガイ</t>
    </rPh>
    <rPh sb="76" eb="77">
      <t>シャ</t>
    </rPh>
    <rPh sb="78" eb="80">
      <t>ドウナイ</t>
    </rPh>
    <rPh sb="81" eb="83">
      <t>シテン</t>
    </rPh>
    <rPh sb="84" eb="86">
      <t>エイギョウ</t>
    </rPh>
    <rPh sb="86" eb="87">
      <t>ショ</t>
    </rPh>
    <rPh sb="87" eb="88">
      <t>トウ</t>
    </rPh>
    <rPh sb="89" eb="90">
      <t>ユウ</t>
    </rPh>
    <rPh sb="93" eb="95">
      <t>バアイ</t>
    </rPh>
    <rPh sb="101" eb="103">
      <t>ニュウリョク</t>
    </rPh>
    <phoneticPr fontId="4"/>
  </si>
  <si>
    <r>
      <t>契約成立日</t>
    </r>
    <r>
      <rPr>
        <sz val="11"/>
        <color rgb="FFFF0000"/>
        <rFont val="ＭＳ ゴシック"/>
        <family val="3"/>
        <charset val="128"/>
      </rPr>
      <t>*1</t>
    </r>
    <rPh sb="0" eb="2">
      <t>ケイヤク</t>
    </rPh>
    <rPh sb="2" eb="4">
      <t>セイリツ</t>
    </rPh>
    <rPh sb="4" eb="5">
      <t>ビ</t>
    </rPh>
    <phoneticPr fontId="4"/>
  </si>
  <si>
    <t>建設業退職金共済組合</t>
    <rPh sb="0" eb="3">
      <t>ケンセツギョウ</t>
    </rPh>
    <rPh sb="3" eb="6">
      <t>タイショクキン</t>
    </rPh>
    <rPh sb="6" eb="8">
      <t>キョウサイ</t>
    </rPh>
    <rPh sb="8" eb="10">
      <t>クミアイ</t>
    </rPh>
    <phoneticPr fontId="4"/>
  </si>
  <si>
    <t xml:space="preserve">消費税法(昭和63年法律第108号)に基づき、リストから選択してください。 </t>
    <rPh sb="3" eb="4">
      <t>ホウ</t>
    </rPh>
    <rPh sb="19" eb="20">
      <t>モト</t>
    </rPh>
    <phoneticPr fontId="4"/>
  </si>
  <si>
    <t>建設業の許可(登録)を受けた日から基準日までの通算した年数(1年未満の月数は切り捨て)を入力してください。</t>
    <rPh sb="0" eb="3">
      <t>ケンセツギョウ</t>
    </rPh>
    <rPh sb="4" eb="6">
      <t>キョカ</t>
    </rPh>
    <rPh sb="7" eb="9">
      <t>トウロク</t>
    </rPh>
    <rPh sb="11" eb="12">
      <t>ウ</t>
    </rPh>
    <rPh sb="14" eb="15">
      <t>ヒ</t>
    </rPh>
    <rPh sb="17" eb="19">
      <t>キジュン</t>
    </rPh>
    <rPh sb="19" eb="20">
      <t>ビ</t>
    </rPh>
    <rPh sb="23" eb="25">
      <t>ツウサン</t>
    </rPh>
    <rPh sb="27" eb="29">
      <t>ネンスウ</t>
    </rPh>
    <rPh sb="31" eb="32">
      <t>ネン</t>
    </rPh>
    <rPh sb="32" eb="34">
      <t>ミマン</t>
    </rPh>
    <rPh sb="35" eb="37">
      <t>ゲッスウ</t>
    </rPh>
    <rPh sb="38" eb="39">
      <t>キ</t>
    </rPh>
    <rPh sb="40" eb="41">
      <t>ス</t>
    </rPh>
    <rPh sb="44" eb="46">
      <t>ニュウリョク</t>
    </rPh>
    <phoneticPr fontId="4"/>
  </si>
  <si>
    <t>道内における舗装プラントの所在地を５カ所まで入力してください。
他社と共有するプラントを有する場合は、その旨を入力してください。
都道府県から入力してください。</t>
    <rPh sb="6" eb="8">
      <t>ホソウ</t>
    </rPh>
    <rPh sb="13" eb="16">
      <t>ショザイチ</t>
    </rPh>
    <rPh sb="19" eb="20">
      <t>ショ</t>
    </rPh>
    <rPh sb="22" eb="24">
      <t>ニュウリョク</t>
    </rPh>
    <rPh sb="32" eb="34">
      <t>タシャ</t>
    </rPh>
    <rPh sb="35" eb="37">
      <t>キョウユウ</t>
    </rPh>
    <rPh sb="44" eb="45">
      <t>ユウ</t>
    </rPh>
    <rPh sb="47" eb="49">
      <t>バアイ</t>
    </rPh>
    <rPh sb="53" eb="54">
      <t>ムネ</t>
    </rPh>
    <rPh sb="55" eb="57">
      <t>ニュウリョク</t>
    </rPh>
    <rPh sb="65" eb="69">
      <t>トドウフケン</t>
    </rPh>
    <rPh sb="71" eb="73">
      <t>ニュウリョク</t>
    </rPh>
    <phoneticPr fontId="4"/>
  </si>
  <si>
    <t>鋼橋上部の製作工場を有する場合は、所在地が道内・道外にかかわらず、３カ所まで入力してください。
都道府県から入力してください。</t>
    <rPh sb="5" eb="7">
      <t>セイサク</t>
    </rPh>
    <rPh sb="7" eb="9">
      <t>コウジョウ</t>
    </rPh>
    <rPh sb="10" eb="11">
      <t>ユウ</t>
    </rPh>
    <rPh sb="13" eb="15">
      <t>バアイ</t>
    </rPh>
    <rPh sb="17" eb="20">
      <t>ショザイチ</t>
    </rPh>
    <rPh sb="21" eb="23">
      <t>ドウナイ</t>
    </rPh>
    <rPh sb="24" eb="25">
      <t>ドウ</t>
    </rPh>
    <rPh sb="25" eb="26">
      <t>ガイ</t>
    </rPh>
    <rPh sb="35" eb="36">
      <t>ショ</t>
    </rPh>
    <rPh sb="38" eb="40">
      <t>ニュウリョク</t>
    </rPh>
    <rPh sb="48" eb="52">
      <t>トドウフケン</t>
    </rPh>
    <rPh sb="54" eb="56">
      <t>ニュウリョク</t>
    </rPh>
    <phoneticPr fontId="4"/>
  </si>
  <si>
    <t>１級</t>
    <rPh sb="1" eb="2">
      <t>キュウ</t>
    </rPh>
    <phoneticPr fontId="4"/>
  </si>
  <si>
    <t>１種</t>
    <rPh sb="1" eb="2">
      <t>シュ</t>
    </rPh>
    <phoneticPr fontId="4"/>
  </si>
  <si>
    <t>２級</t>
    <rPh sb="1" eb="2">
      <t>キュウ</t>
    </rPh>
    <phoneticPr fontId="4"/>
  </si>
  <si>
    <t>２種</t>
    <rPh sb="1" eb="2">
      <t>シュ</t>
    </rPh>
    <phoneticPr fontId="4"/>
  </si>
  <si>
    <t>３種</t>
    <rPh sb="1" eb="2">
      <t>シュ</t>
    </rPh>
    <phoneticPr fontId="4"/>
  </si>
  <si>
    <t>１級人数</t>
    <rPh sb="1" eb="2">
      <t>キュウ</t>
    </rPh>
    <rPh sb="2" eb="4">
      <t>ニンズウ</t>
    </rPh>
    <phoneticPr fontId="4"/>
  </si>
  <si>
    <t>２級人数</t>
    <rPh sb="1" eb="2">
      <t>キュウ</t>
    </rPh>
    <rPh sb="2" eb="4">
      <t>ニンズウ</t>
    </rPh>
    <phoneticPr fontId="4"/>
  </si>
  <si>
    <t>都道府県(北海道のみ)から入力してください。</t>
    <rPh sb="5" eb="8">
      <t>ホッカイドウ</t>
    </rPh>
    <phoneticPr fontId="4"/>
  </si>
  <si>
    <t>総合評定値(P点)</t>
    <rPh sb="2" eb="5">
      <t>ヒョウテイチ</t>
    </rPh>
    <rPh sb="7" eb="8">
      <t>テン</t>
    </rPh>
    <phoneticPr fontId="4"/>
  </si>
  <si>
    <t>入札参加資格を希望する工種の、希望、許可区分、総合評定値(P点)欄を入力してください。
B.契約する営業所情報に入力がある場合は、B.契約する営業所の許可区分欄を入力してください。
希望、許可区分、B.契約する営業所の許可区分欄はリストから選択してください。</t>
    <rPh sb="0" eb="2">
      <t>ニュウサツ</t>
    </rPh>
    <rPh sb="2" eb="4">
      <t>サンカ</t>
    </rPh>
    <rPh sb="4" eb="6">
      <t>シカク</t>
    </rPh>
    <rPh sb="7" eb="9">
      <t>キボウ</t>
    </rPh>
    <rPh sb="56" eb="58">
      <t>ニュウリョク</t>
    </rPh>
    <rPh sb="61" eb="63">
      <t>バアイ</t>
    </rPh>
    <rPh sb="83" eb="84">
      <t>ラン</t>
    </rPh>
    <rPh sb="85" eb="87">
      <t>ニュウリョク</t>
    </rPh>
    <rPh sb="95" eb="97">
      <t>キボウ</t>
    </rPh>
    <phoneticPr fontId="4"/>
  </si>
  <si>
    <t>土木施工管理技士</t>
  </si>
  <si>
    <t>建設機械施工管理技士</t>
    <phoneticPr fontId="4"/>
  </si>
  <si>
    <t>建築施工管理技士</t>
  </si>
  <si>
    <t>電気工事施工管理技士</t>
  </si>
  <si>
    <t>管工事施工管理技士</t>
  </si>
  <si>
    <t>電気通信工事施工管理技士</t>
  </si>
  <si>
    <t>建築士</t>
  </si>
  <si>
    <t>電気工事士</t>
  </si>
  <si>
    <t>電気主任技術者</t>
  </si>
  <si>
    <t>造園工事施工管理技士</t>
    <phoneticPr fontId="4"/>
  </si>
  <si>
    <t>建築整備士</t>
  </si>
  <si>
    <t>技術士</t>
  </si>
  <si>
    <t>監理技術者</t>
  </si>
  <si>
    <t>給水装置工事主任技術者</t>
  </si>
  <si>
    <t>浄化槽設備士</t>
  </si>
  <si>
    <t>01_北海道共通</t>
  </si>
  <si>
    <r>
      <t>浄化槽工事業の登録又は特例浄化槽工事業の届出</t>
    </r>
    <r>
      <rPr>
        <sz val="11"/>
        <color rgb="FFFF0000"/>
        <rFont val="ＭＳ ゴシック"/>
        <family val="3"/>
        <charset val="128"/>
      </rPr>
      <t>*1</t>
    </r>
    <phoneticPr fontId="4"/>
  </si>
  <si>
    <r>
      <t xml:space="preserve">道内の本店、支店、営業所等に勤務する職員が有する資格ごとの人数を入力してください。
同一人が２以上の資格を有している場合は、それぞれの資格別に人数を入力してください。ただし、同一資格で１級および２級の資格を有している者については、１級として取り扱ってください。
技術者数には、道内に勤務する役員も含みます。
</t>
    </r>
    <r>
      <rPr>
        <sz val="10"/>
        <rFont val="ＭＳ ゴシック"/>
        <family val="3"/>
        <charset val="128"/>
      </rPr>
      <t>*1</t>
    </r>
    <r>
      <rPr>
        <sz val="10"/>
        <color theme="1" tint="4.9989318521683403E-2"/>
        <rFont val="ＭＳ ゴシック"/>
        <family val="3"/>
        <charset val="128"/>
      </rPr>
      <t>「浄化槽工事業の登録又は特例浄化槽工事業の届出」欄は、リストから有/無を選択してください。</t>
    </r>
    <rPh sb="180" eb="181">
      <t>ラン</t>
    </rPh>
    <rPh sb="192" eb="194">
      <t>センタク</t>
    </rPh>
    <phoneticPr fontId="4"/>
  </si>
  <si>
    <t>Ver.7.0.1</t>
    <phoneticPr fontId="4"/>
  </si>
  <si>
    <t>7.0.1</t>
  </si>
  <si>
    <t>北海道内市町村共通様式 一般競争(指名競争)参加資格審査申請書【建設工事】</t>
    <rPh sb="0" eb="2">
      <t>ホッカイ</t>
    </rPh>
    <rPh sb="2" eb="4">
      <t>ドウナイ</t>
    </rPh>
    <rPh sb="4" eb="7">
      <t>シチョウソン</t>
    </rPh>
    <rPh sb="7" eb="9">
      <t>キョウツウ</t>
    </rPh>
    <rPh sb="9" eb="11">
      <t>ヨウシキ</t>
    </rPh>
    <phoneticPr fontId="4"/>
  </si>
  <si>
    <t>許可業種、希望工種</t>
    <rPh sb="0" eb="2">
      <t>キョカ</t>
    </rPh>
    <rPh sb="2" eb="4">
      <t>ギョウシュ</t>
    </rPh>
    <rPh sb="5" eb="7">
      <t>キボウ</t>
    </rPh>
    <rPh sb="7" eb="9">
      <t>コウシュ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</si>
</sst>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
      <b/>
      <sz val="10"/>
      <color rgb="FFFF0000"/>
      <name val="ＭＳ ゴシック"/>
      <family val="3"/>
      <charset val="128"/>
    </font>
  </fonts>
  <fills count="3">
    <fill>
      <patternFill patternType="none"/>
    </fill>
    <fill>
      <patternFill patternType="gray125"/>
    </fill>
    <fill>
      <patternFill patternType="solid">
        <fgColor rgb="FFCCEDFC"/>
        <bgColor indexed="64"/>
      </patternFill>
    </fill>
  </fills>
  <borders count="4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bottom/>
      <diagonal/>
    </border>
    <border>
      <left/>
      <right style="hair">
        <color indexed="64"/>
      </right>
      <top/>
      <bottom style="thin">
        <color auto="1"/>
      </bottom>
      <diagonal/>
    </border>
    <border>
      <left style="hair">
        <color auto="1"/>
      </left>
      <right/>
      <top/>
      <bottom style="thin">
        <color indexed="64"/>
      </bottom>
      <diagonal/>
    </border>
    <border>
      <left/>
      <right style="hair">
        <color indexed="64"/>
      </right>
      <top style="thin">
        <color indexed="64"/>
      </top>
      <bottom/>
      <diagonal/>
    </border>
    <border>
      <left style="hair">
        <color indexed="64"/>
      </left>
      <right style="thin">
        <color indexed="64"/>
      </right>
      <top style="hair">
        <color indexed="64"/>
      </top>
      <bottom style="hair">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312">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0" fontId="13" fillId="2" borderId="8" xfId="0" applyFont="1" applyFill="1" applyBorder="1" applyAlignment="1" applyProtection="1">
      <alignment horizontal="right" vertical="center"/>
      <protection locked="0"/>
    </xf>
    <xf numFmtId="0" fontId="13" fillId="2" borderId="10" xfId="0"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10" xfId="1" applyNumberFormat="1" applyFont="1" applyFill="1" applyBorder="1" applyAlignment="1" applyProtection="1">
      <alignment horizontal="right" vertical="center"/>
      <protection locked="0"/>
    </xf>
    <xf numFmtId="49" fontId="13" fillId="2" borderId="7" xfId="2" applyNumberFormat="1" applyFont="1" applyFill="1" applyBorder="1" applyAlignment="1" applyProtection="1">
      <alignment horizontal="left" vertical="center" shrinkToFit="1"/>
      <protection locked="0"/>
    </xf>
    <xf numFmtId="0" fontId="13" fillId="2" borderId="8" xfId="2" applyFont="1" applyFill="1" applyBorder="1" applyAlignment="1" applyProtection="1">
      <alignment horizontal="left" vertical="center" shrinkToFit="1"/>
      <protection locked="0"/>
    </xf>
    <xf numFmtId="0" fontId="13" fillId="2" borderId="9" xfId="2" applyFont="1" applyFill="1" applyBorder="1" applyAlignment="1" applyProtection="1">
      <alignment horizontal="left" vertical="center" shrinkToFit="1"/>
      <protection locked="0"/>
    </xf>
    <xf numFmtId="38" fontId="13" fillId="2" borderId="13" xfId="1" applyNumberFormat="1" applyFont="1" applyFill="1" applyBorder="1" applyAlignment="1" applyProtection="1">
      <alignment horizontal="right" vertical="center"/>
      <protection locked="0"/>
    </xf>
    <xf numFmtId="0" fontId="13" fillId="2" borderId="4" xfId="1" applyFont="1" applyFill="1" applyBorder="1" applyAlignment="1" applyProtection="1">
      <alignment horizontal="right" vertical="center"/>
      <protection locked="0"/>
    </xf>
    <xf numFmtId="0" fontId="13" fillId="2" borderId="6" xfId="1" applyFont="1" applyFill="1" applyBorder="1" applyAlignment="1" applyProtection="1">
      <alignment horizontal="right" vertical="center"/>
      <protection locked="0"/>
    </xf>
    <xf numFmtId="38" fontId="13" fillId="2" borderId="15" xfId="1" applyNumberFormat="1" applyFont="1" applyFill="1" applyBorder="1" applyAlignment="1" applyProtection="1">
      <alignment horizontal="right" vertical="center"/>
      <protection locked="0"/>
    </xf>
    <xf numFmtId="38" fontId="13" fillId="2" borderId="11" xfId="1" applyNumberFormat="1" applyFont="1" applyFill="1" applyBorder="1" applyAlignment="1" applyProtection="1">
      <alignment horizontal="right" vertical="center"/>
      <protection locked="0"/>
    </xf>
    <xf numFmtId="38" fontId="13" fillId="2" borderId="12" xfId="1" applyNumberFormat="1" applyFont="1" applyFill="1" applyBorder="1" applyAlignment="1" applyProtection="1">
      <alignment horizontal="right" vertical="center"/>
      <protection locked="0"/>
    </xf>
    <xf numFmtId="38" fontId="13" fillId="2" borderId="4" xfId="1" applyNumberFormat="1" applyFont="1" applyFill="1" applyBorder="1" applyAlignment="1" applyProtection="1">
      <alignment horizontal="right" vertical="center"/>
      <protection locked="0"/>
    </xf>
    <xf numFmtId="38" fontId="13" fillId="2" borderId="6" xfId="1" applyNumberFormat="1" applyFont="1" applyFill="1" applyBorder="1" applyAlignment="1" applyProtection="1">
      <alignment horizontal="right" vertical="center"/>
      <protection locked="0"/>
    </xf>
    <xf numFmtId="49" fontId="13" fillId="2" borderId="18" xfId="1" applyNumberFormat="1" applyFont="1" applyFill="1" applyBorder="1" applyAlignment="1" applyProtection="1">
      <alignment horizontal="left" vertical="center"/>
      <protection locked="0"/>
    </xf>
    <xf numFmtId="38" fontId="13" fillId="2" borderId="19" xfId="1" applyNumberFormat="1" applyFont="1" applyFill="1" applyBorder="1" applyAlignment="1" applyProtection="1">
      <alignment horizontal="left" vertical="center"/>
      <protection locked="0"/>
    </xf>
    <xf numFmtId="38" fontId="13" fillId="2" borderId="21" xfId="1" applyNumberFormat="1" applyFont="1" applyFill="1" applyBorder="1" applyAlignment="1" applyProtection="1">
      <alignment horizontal="left" vertical="center"/>
      <protection locked="0"/>
    </xf>
    <xf numFmtId="38" fontId="13" fillId="2" borderId="20" xfId="1" applyNumberFormat="1" applyFont="1" applyFill="1" applyBorder="1" applyAlignment="1" applyProtection="1">
      <alignment horizontal="left" vertical="center"/>
      <protection locked="0"/>
    </xf>
    <xf numFmtId="38" fontId="13" fillId="2" borderId="16" xfId="1" applyNumberFormat="1" applyFont="1" applyFill="1" applyBorder="1" applyAlignment="1" applyProtection="1">
      <alignment horizontal="left" vertical="center"/>
      <protection locked="0"/>
    </xf>
    <xf numFmtId="38" fontId="13" fillId="2" borderId="17" xfId="1"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right" vertical="center"/>
      <protection locked="0"/>
    </xf>
    <xf numFmtId="0" fontId="13" fillId="2" borderId="12" xfId="0"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0" fontId="13" fillId="2" borderId="4" xfId="0" applyFont="1" applyFill="1" applyBorder="1" applyAlignment="1" applyProtection="1">
      <alignment horizontal="right" vertical="center"/>
      <protection locked="0"/>
    </xf>
    <xf numFmtId="0" fontId="13" fillId="2" borderId="6" xfId="0"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3" xfId="1" applyNumberFormat="1" applyFont="1" applyFill="1" applyBorder="1" applyAlignment="1" applyProtection="1">
      <alignment horizontal="right" vertical="center"/>
      <protection locked="0"/>
    </xf>
    <xf numFmtId="49" fontId="13" fillId="2" borderId="7" xfId="0" applyNumberFormat="1" applyFont="1" applyFill="1" applyBorder="1" applyAlignment="1" applyProtection="1">
      <alignment horizontal="center" vertical="center"/>
      <protection locked="0"/>
    </xf>
    <xf numFmtId="49" fontId="13" fillId="2" borderId="8"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14" fontId="13" fillId="2" borderId="15" xfId="0" applyNumberFormat="1" applyFont="1" applyFill="1" applyBorder="1" applyAlignment="1" applyProtection="1">
      <alignment horizontal="left" vertical="center"/>
      <protection locked="0"/>
    </xf>
    <xf numFmtId="176" fontId="13" fillId="2" borderId="11" xfId="0" applyNumberFormat="1" applyFont="1" applyFill="1" applyBorder="1" applyAlignment="1" applyProtection="1">
      <alignment horizontal="left" vertical="center"/>
      <protection locked="0"/>
    </xf>
    <xf numFmtId="176" fontId="13" fillId="2" borderId="12" xfId="0" applyNumberFormat="1" applyFont="1" applyFill="1" applyBorder="1" applyAlignment="1" applyProtection="1">
      <alignment horizontal="left" vertical="center"/>
      <protection locked="0"/>
    </xf>
    <xf numFmtId="49" fontId="13" fillId="2" borderId="13" xfId="0" applyNumberFormat="1"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0" applyNumberFormat="1" applyFont="1" applyFill="1" applyBorder="1" applyAlignment="1" applyProtection="1">
      <alignment horizontal="right" vertical="center"/>
      <protection locked="0"/>
    </xf>
    <xf numFmtId="38" fontId="13" fillId="2" borderId="14" xfId="0"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4" fontId="13" fillId="2" borderId="13" xfId="0" applyNumberFormat="1" applyFont="1" applyFill="1" applyBorder="1" applyAlignment="1" applyProtection="1">
      <alignment horizontal="left" vertical="center"/>
      <protection locked="0"/>
    </xf>
    <xf numFmtId="176" fontId="13" fillId="2" borderId="4" xfId="0" applyNumberFormat="1" applyFont="1" applyFill="1" applyBorder="1" applyAlignment="1" applyProtection="1">
      <alignment horizontal="left" vertical="center"/>
      <protection locked="0"/>
    </xf>
    <xf numFmtId="176" fontId="13" fillId="2" borderId="6" xfId="0" applyNumberFormat="1" applyFont="1" applyFill="1" applyBorder="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38" fontId="13" fillId="2" borderId="34" xfId="1" applyNumberFormat="1" applyFont="1" applyFill="1" applyBorder="1" applyAlignment="1" applyProtection="1">
      <alignment horizontal="right" vertical="center"/>
      <protection locked="0"/>
    </xf>
    <xf numFmtId="181" fontId="13" fillId="2" borderId="35" xfId="1" applyNumberFormat="1" applyFont="1" applyFill="1" applyBorder="1" applyAlignment="1" applyProtection="1">
      <alignment horizontal="right" vertical="center"/>
      <protection locked="0"/>
    </xf>
    <xf numFmtId="181" fontId="13" fillId="2" borderId="36"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4" fontId="13" fillId="2" borderId="14" xfId="0" applyNumberFormat="1" applyFont="1" applyFill="1" applyBorder="1" applyAlignment="1" applyProtection="1">
      <alignment horizontal="left" vertical="center"/>
      <protection locked="0"/>
    </xf>
    <xf numFmtId="176" fontId="13" fillId="2" borderId="8" xfId="0" applyNumberFormat="1" applyFont="1" applyFill="1" applyBorder="1" applyAlignment="1" applyProtection="1">
      <alignment horizontal="left" vertical="center"/>
      <protection locked="0"/>
    </xf>
    <xf numFmtId="176" fontId="13" fillId="2" borderId="10" xfId="0" applyNumberFormat="1" applyFont="1" applyFill="1" applyBorder="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49" fontId="13" fillId="2" borderId="3" xfId="0" applyNumberFormat="1" applyFont="1" applyFill="1" applyBorder="1" applyAlignment="1" applyProtection="1">
      <alignment horizontal="center" vertical="center"/>
      <protection locked="0"/>
    </xf>
    <xf numFmtId="49" fontId="13" fillId="2" borderId="4" xfId="0" applyNumberFormat="1" applyFont="1" applyFill="1" applyBorder="1" applyAlignment="1" applyProtection="1">
      <alignment horizontal="center" vertical="center"/>
      <protection locked="0"/>
    </xf>
    <xf numFmtId="49" fontId="13" fillId="2" borderId="5" xfId="0" applyNumberFormat="1" applyFont="1" applyFill="1" applyBorder="1" applyAlignment="1" applyProtection="1">
      <alignment horizontal="center" vertical="center"/>
      <protection locked="0"/>
    </xf>
    <xf numFmtId="49" fontId="13" fillId="2" borderId="31" xfId="1" applyNumberFormat="1" applyFont="1" applyFill="1" applyBorder="1" applyAlignment="1" applyProtection="1">
      <alignment horizontal="center" vertical="center"/>
      <protection locked="0"/>
    </xf>
    <xf numFmtId="49" fontId="13" fillId="2" borderId="32" xfId="1" applyNumberFormat="1" applyFont="1" applyFill="1" applyBorder="1" applyAlignment="1" applyProtection="1">
      <alignment horizontal="center" vertical="center"/>
      <protection locked="0"/>
    </xf>
    <xf numFmtId="49" fontId="13" fillId="2" borderId="31" xfId="0" applyNumberFormat="1" applyFont="1" applyFill="1" applyBorder="1" applyAlignment="1" applyProtection="1">
      <alignment horizontal="center" vertical="center"/>
      <protection locked="0"/>
    </xf>
    <xf numFmtId="49" fontId="13" fillId="2" borderId="11" xfId="0" applyNumberFormat="1" applyFont="1" applyFill="1" applyBorder="1" applyAlignment="1" applyProtection="1">
      <alignment horizontal="center" vertical="center"/>
      <protection locked="0"/>
    </xf>
    <xf numFmtId="49" fontId="13" fillId="2" borderId="32" xfId="0" applyNumberFormat="1" applyFont="1" applyFill="1" applyBorder="1" applyAlignment="1" applyProtection="1">
      <alignment horizontal="center" vertical="center"/>
      <protection locked="0"/>
    </xf>
    <xf numFmtId="38" fontId="13" fillId="2" borderId="31" xfId="1"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Alignment="1" applyProtection="1">
      <alignment horizontal="left" vertical="center" wrapText="1"/>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16"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76" fontId="3" fillId="0" borderId="0" xfId="0" applyNumberFormat="1" applyFont="1" applyProtection="1">
      <alignment vertical="center"/>
    </xf>
    <xf numFmtId="49" fontId="3" fillId="0" borderId="24" xfId="0" applyNumberFormat="1" applyFont="1" applyBorder="1" applyProtection="1">
      <alignment vertical="center"/>
    </xf>
    <xf numFmtId="0" fontId="22" fillId="0" borderId="0" xfId="0" applyFont="1" applyAlignment="1" applyProtection="1">
      <alignment horizontal="left" vertical="center" wrapText="1"/>
    </xf>
    <xf numFmtId="0" fontId="13" fillId="0" borderId="23" xfId="0"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23"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18"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21" xfId="0" applyFont="1" applyBorder="1" applyAlignment="1" applyProtection="1">
      <alignment horizontal="left" vertical="center"/>
    </xf>
    <xf numFmtId="0" fontId="13" fillId="0" borderId="27" xfId="0" applyFont="1" applyBorder="1" applyAlignment="1" applyProtection="1">
      <alignment horizontal="left" vertical="center"/>
    </xf>
    <xf numFmtId="0" fontId="13" fillId="0" borderId="26" xfId="0" applyFont="1" applyBorder="1" applyAlignment="1" applyProtection="1">
      <alignment horizontal="left" vertical="center"/>
    </xf>
    <xf numFmtId="0" fontId="13" fillId="0" borderId="28" xfId="0" applyFont="1" applyBorder="1" applyAlignment="1" applyProtection="1">
      <alignment horizontal="left" vertical="center"/>
    </xf>
    <xf numFmtId="181" fontId="3" fillId="0" borderId="0" xfId="1" applyNumberFormat="1" applyFont="1" applyAlignment="1" applyProtection="1">
      <alignment horizontal="left" vertical="center"/>
    </xf>
    <xf numFmtId="177" fontId="3" fillId="0" borderId="0" xfId="1" applyNumberFormat="1" applyFont="1" applyAlignment="1" applyProtection="1">
      <alignment horizontal="left" vertical="center"/>
    </xf>
    <xf numFmtId="177" fontId="3" fillId="0" borderId="0" xfId="1" applyNumberFormat="1" applyFont="1" applyAlignment="1" applyProtection="1">
      <alignment horizontal="right" vertical="center"/>
    </xf>
    <xf numFmtId="177" fontId="3" fillId="0" borderId="24" xfId="1" applyNumberFormat="1" applyFont="1" applyBorder="1" applyAlignment="1" applyProtection="1">
      <alignment horizontal="right" vertical="center"/>
    </xf>
    <xf numFmtId="14" fontId="13" fillId="0" borderId="0" xfId="0" applyNumberFormat="1" applyFont="1" applyAlignment="1" applyProtection="1">
      <alignment horizontal="left" vertical="center"/>
    </xf>
    <xf numFmtId="176" fontId="13" fillId="0" borderId="0" xfId="0" applyNumberFormat="1" applyFont="1" applyAlignment="1" applyProtection="1">
      <alignment horizontal="left" vertical="center"/>
    </xf>
    <xf numFmtId="180" fontId="3" fillId="0" borderId="0" xfId="0" applyNumberFormat="1" applyFont="1" applyProtection="1">
      <alignment vertical="center"/>
    </xf>
    <xf numFmtId="0" fontId="22" fillId="0" borderId="0" xfId="2" applyFont="1" applyAlignment="1" applyProtection="1">
      <alignment horizontal="left" vertical="center" wrapText="1"/>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34" xfId="1" applyNumberFormat="1" applyFont="1" applyBorder="1" applyAlignment="1" applyProtection="1">
      <alignment horizontal="left" vertical="center"/>
    </xf>
    <xf numFmtId="177" fontId="3" fillId="0" borderId="35" xfId="1" applyNumberFormat="1" applyFont="1" applyBorder="1" applyAlignment="1" applyProtection="1">
      <alignment horizontal="left" vertical="center"/>
    </xf>
    <xf numFmtId="177" fontId="3" fillId="0" borderId="36" xfId="1" applyNumberFormat="1" applyFont="1" applyBorder="1" applyAlignment="1" applyProtection="1">
      <alignment horizontal="left" vertical="center"/>
    </xf>
    <xf numFmtId="177" fontId="3" fillId="0" borderId="20" xfId="1" applyNumberFormat="1" applyFont="1" applyBorder="1" applyAlignment="1" applyProtection="1">
      <alignment horizontal="left" vertical="center"/>
    </xf>
    <xf numFmtId="177" fontId="3" fillId="0" borderId="16" xfId="1" applyNumberFormat="1" applyFont="1" applyBorder="1" applyAlignment="1" applyProtection="1">
      <alignment horizontal="left" vertical="center"/>
    </xf>
    <xf numFmtId="177" fontId="3" fillId="0" borderId="17" xfId="1" applyNumberFormat="1" applyFont="1" applyBorder="1" applyAlignment="1" applyProtection="1">
      <alignment horizontal="left" vertical="center"/>
    </xf>
    <xf numFmtId="38" fontId="13" fillId="0" borderId="37" xfId="1" applyNumberFormat="1" applyFont="1" applyBorder="1" applyAlignment="1" applyProtection="1">
      <alignment horizontal="right" vertical="center"/>
    </xf>
    <xf numFmtId="181" fontId="13" fillId="0" borderId="38" xfId="1" applyNumberFormat="1" applyFont="1" applyBorder="1" applyAlignment="1" applyProtection="1">
      <alignment horizontal="right" vertical="center"/>
    </xf>
    <xf numFmtId="181" fontId="13" fillId="0" borderId="39" xfId="1" applyNumberFormat="1" applyFont="1" applyBorder="1" applyAlignment="1" applyProtection="1">
      <alignment horizontal="righ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49" fontId="3" fillId="0" borderId="0" xfId="0" applyNumberFormat="1" applyFont="1" applyAlignment="1" applyProtection="1">
      <alignment horizontal="left" vertical="center"/>
    </xf>
    <xf numFmtId="0" fontId="20" fillId="0" borderId="16"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3" fillId="0" borderId="20"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45" xfId="0" applyFont="1" applyBorder="1" applyAlignment="1" applyProtection="1">
      <alignment horizontal="left" vertical="center"/>
    </xf>
    <xf numFmtId="49" fontId="3" fillId="0" borderId="46"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46" xfId="0" applyNumberFormat="1" applyFont="1" applyBorder="1" applyAlignment="1" applyProtection="1">
      <alignment horizontal="center" vertical="center" wrapText="1"/>
    </xf>
    <xf numFmtId="49" fontId="3" fillId="0" borderId="45" xfId="0" applyNumberFormat="1"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45" xfId="2" applyFont="1" applyBorder="1" applyAlignment="1" applyProtection="1">
      <alignment horizontal="center" vertical="center" wrapText="1"/>
    </xf>
    <xf numFmtId="38" fontId="3" fillId="0" borderId="42" xfId="0" applyNumberFormat="1" applyFont="1" applyBorder="1" applyAlignment="1" applyProtection="1">
      <alignment horizontal="center" vertical="center" wrapText="1"/>
    </xf>
    <xf numFmtId="38" fontId="3" fillId="0" borderId="0" xfId="0" applyNumberFormat="1" applyFont="1" applyAlignment="1" applyProtection="1">
      <alignment horizontal="center" vertical="center" wrapText="1"/>
    </xf>
    <xf numFmtId="0" fontId="3" fillId="0" borderId="44" xfId="0"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1" xfId="2" applyFont="1" applyBorder="1" applyProtection="1">
      <alignment vertical="center"/>
    </xf>
    <xf numFmtId="0" fontId="3" fillId="0" borderId="11" xfId="2" applyFont="1" applyBorder="1" applyProtection="1">
      <alignment vertical="center"/>
    </xf>
    <xf numFmtId="0" fontId="3" fillId="0" borderId="32" xfId="2" applyFont="1" applyBorder="1" applyProtection="1">
      <alignment vertical="center"/>
    </xf>
    <xf numFmtId="0" fontId="3" fillId="0" borderId="0" xfId="2" applyFont="1" applyAlignment="1" applyProtection="1">
      <alignment horizontal="center" vertical="center"/>
    </xf>
    <xf numFmtId="176" fontId="3" fillId="0" borderId="16" xfId="0" applyNumberFormat="1" applyFont="1" applyBorder="1" applyProtection="1">
      <alignment vertical="center"/>
    </xf>
    <xf numFmtId="0" fontId="3" fillId="0" borderId="20" xfId="2" applyFont="1" applyBorder="1" applyProtection="1">
      <alignment vertical="center"/>
    </xf>
    <xf numFmtId="49" fontId="15" fillId="0" borderId="0" xfId="0" applyNumberFormat="1" applyFont="1" applyProtection="1">
      <alignment vertical="center"/>
    </xf>
    <xf numFmtId="0" fontId="19" fillId="0" borderId="0" xfId="0" applyFont="1" applyAlignment="1" applyProtection="1">
      <alignment vertical="center" wrapText="1"/>
    </xf>
    <xf numFmtId="177" fontId="3" fillId="0" borderId="33" xfId="2" applyNumberFormat="1" applyFont="1" applyBorder="1" applyAlignment="1" applyProtection="1">
      <alignment horizontal="center" vertical="center"/>
    </xf>
    <xf numFmtId="0" fontId="3" fillId="0" borderId="33" xfId="2" applyFont="1" applyBorder="1" applyAlignment="1" applyProtection="1">
      <alignment horizontal="center" vertical="center"/>
    </xf>
    <xf numFmtId="0" fontId="13" fillId="0" borderId="23" xfId="2" applyFont="1" applyBorder="1" applyAlignment="1" applyProtection="1">
      <alignment horizontal="left" vertical="center"/>
    </xf>
    <xf numFmtId="0" fontId="13" fillId="0" borderId="1" xfId="2" applyFont="1" applyBorder="1" applyAlignment="1" applyProtection="1">
      <alignment horizontal="left" vertical="center"/>
    </xf>
    <xf numFmtId="0" fontId="13" fillId="0" borderId="2" xfId="2" applyFont="1" applyBorder="1" applyAlignment="1" applyProtection="1">
      <alignment horizontal="left" vertical="center"/>
    </xf>
    <xf numFmtId="177" fontId="13" fillId="0" borderId="23" xfId="0" applyNumberFormat="1" applyFont="1" applyBorder="1" applyAlignment="1" applyProtection="1">
      <alignment horizontal="center" vertical="center"/>
    </xf>
    <xf numFmtId="177" fontId="13" fillId="0" borderId="1" xfId="0" applyNumberFormat="1" applyFont="1" applyBorder="1" applyAlignment="1" applyProtection="1">
      <alignment horizontal="center" vertical="center"/>
    </xf>
    <xf numFmtId="177" fontId="13" fillId="0" borderId="2" xfId="0" applyNumberFormat="1" applyFont="1" applyBorder="1" applyAlignment="1" applyProtection="1">
      <alignment horizontal="center" vertical="center"/>
    </xf>
    <xf numFmtId="0" fontId="13" fillId="0" borderId="18" xfId="0" applyFont="1" applyBorder="1" applyAlignment="1" applyProtection="1">
      <alignment horizontal="left" vertical="top" wrapText="1"/>
    </xf>
    <xf numFmtId="0" fontId="13" fillId="0" borderId="19" xfId="0" applyFont="1" applyBorder="1" applyAlignment="1" applyProtection="1">
      <alignment horizontal="left" vertical="top" wrapText="1"/>
    </xf>
    <xf numFmtId="0" fontId="13" fillId="0" borderId="47" xfId="0" applyFont="1" applyBorder="1" applyAlignment="1" applyProtection="1">
      <alignment horizontal="left" vertical="top" wrapText="1"/>
    </xf>
    <xf numFmtId="0" fontId="13" fillId="0" borderId="10" xfId="0" applyFont="1" applyBorder="1" applyProtection="1">
      <alignment vertical="center"/>
    </xf>
    <xf numFmtId="0" fontId="13" fillId="0" borderId="0" xfId="0" applyFont="1" applyAlignment="1" applyProtection="1">
      <alignment vertical="top"/>
    </xf>
    <xf numFmtId="0" fontId="3" fillId="0" borderId="27" xfId="2" applyFont="1" applyBorder="1" applyAlignment="1" applyProtection="1">
      <alignment horizontal="left" vertical="top" wrapText="1"/>
    </xf>
    <xf numFmtId="0" fontId="3" fillId="0" borderId="26" xfId="2" applyFont="1" applyBorder="1" applyAlignment="1" applyProtection="1">
      <alignment horizontal="left" vertical="top" wrapText="1"/>
    </xf>
    <xf numFmtId="0" fontId="3" fillId="0" borderId="40" xfId="2" applyFont="1" applyBorder="1" applyAlignment="1" applyProtection="1">
      <alignment horizontal="left" vertical="top" wrapText="1"/>
    </xf>
    <xf numFmtId="0" fontId="3" fillId="0" borderId="10" xfId="2" applyFont="1" applyBorder="1" applyProtection="1">
      <alignment vertical="center"/>
    </xf>
    <xf numFmtId="0" fontId="13" fillId="0" borderId="29" xfId="0" applyFont="1" applyBorder="1" applyAlignment="1" applyProtection="1">
      <alignment horizontal="left" vertical="top" wrapText="1"/>
    </xf>
    <xf numFmtId="0" fontId="13" fillId="0" borderId="30" xfId="0" applyFont="1" applyBorder="1" applyAlignment="1" applyProtection="1">
      <alignment horizontal="left" vertical="top" wrapText="1"/>
    </xf>
    <xf numFmtId="0" fontId="13" fillId="0" borderId="41" xfId="0" applyFont="1" applyBorder="1" applyAlignment="1" applyProtection="1">
      <alignment horizontal="left" vertical="top" wrapText="1"/>
    </xf>
    <xf numFmtId="0" fontId="3" fillId="0" borderId="29" xfId="2" applyFont="1" applyBorder="1" applyAlignment="1" applyProtection="1">
      <alignment horizontal="left" vertical="top" wrapText="1"/>
    </xf>
    <xf numFmtId="0" fontId="3" fillId="0" borderId="30" xfId="2" applyFont="1" applyBorder="1" applyAlignment="1" applyProtection="1">
      <alignment horizontal="left" vertical="top" wrapText="1"/>
    </xf>
    <xf numFmtId="0" fontId="3" fillId="0" borderId="41" xfId="2" applyFont="1" applyBorder="1" applyAlignment="1" applyProtection="1">
      <alignment horizontal="left" vertical="top" wrapText="1"/>
    </xf>
    <xf numFmtId="0" fontId="13" fillId="0" borderId="27" xfId="0" applyFont="1" applyBorder="1" applyAlignment="1" applyProtection="1">
      <alignment horizontal="left" vertical="top" wrapText="1"/>
    </xf>
    <xf numFmtId="0" fontId="13" fillId="0" borderId="26" xfId="0" applyFont="1" applyBorder="1" applyAlignment="1" applyProtection="1">
      <alignment horizontal="left" vertical="top" wrapText="1"/>
    </xf>
    <xf numFmtId="0" fontId="13" fillId="0" borderId="40" xfId="0" applyFont="1" applyBorder="1" applyAlignment="1" applyProtection="1">
      <alignment horizontal="left" vertical="top" wrapText="1"/>
    </xf>
    <xf numFmtId="0" fontId="3" fillId="0" borderId="48" xfId="2" applyFont="1" applyBorder="1" applyProtection="1">
      <alignment vertical="center"/>
    </xf>
    <xf numFmtId="0" fontId="3" fillId="0" borderId="22" xfId="2" applyFont="1" applyBorder="1" applyAlignment="1" applyProtection="1">
      <alignment horizontal="left" vertical="top" wrapText="1"/>
    </xf>
    <xf numFmtId="0" fontId="3" fillId="0" borderId="0" xfId="2" applyFont="1" applyAlignment="1" applyProtection="1">
      <alignment horizontal="left" vertical="top" wrapText="1"/>
    </xf>
    <xf numFmtId="0" fontId="3" fillId="0" borderId="43" xfId="2" applyFont="1" applyBorder="1" applyAlignment="1" applyProtection="1">
      <alignment horizontal="left" vertical="top" wrapText="1"/>
    </xf>
    <xf numFmtId="0" fontId="13" fillId="0" borderId="48" xfId="0" applyFont="1" applyBorder="1" applyProtection="1">
      <alignment vertical="center"/>
    </xf>
    <xf numFmtId="0" fontId="3" fillId="0" borderId="22" xfId="2" applyFont="1" applyBorder="1" applyAlignment="1" applyProtection="1">
      <alignment horizontal="left" vertical="center"/>
    </xf>
    <xf numFmtId="0" fontId="3" fillId="0" borderId="0" xfId="2" applyFont="1" applyAlignment="1" applyProtection="1">
      <alignment horizontal="left" vertical="center"/>
    </xf>
    <xf numFmtId="0" fontId="3" fillId="0" borderId="27" xfId="2" applyFont="1" applyBorder="1" applyAlignment="1" applyProtection="1">
      <alignment horizontal="left" vertical="center"/>
    </xf>
    <xf numFmtId="0" fontId="3" fillId="0" borderId="26" xfId="2" applyFont="1" applyBorder="1" applyAlignment="1" applyProtection="1">
      <alignment horizontal="left" vertical="center"/>
    </xf>
    <xf numFmtId="0" fontId="3" fillId="0" borderId="28" xfId="2" applyFont="1" applyBorder="1" applyAlignment="1" applyProtection="1">
      <alignment horizontal="left" vertical="center"/>
    </xf>
    <xf numFmtId="0" fontId="3" fillId="0" borderId="15" xfId="2" applyFont="1" applyBorder="1" applyAlignment="1" applyProtection="1">
      <alignment horizontal="left" vertical="center"/>
    </xf>
    <xf numFmtId="0" fontId="3" fillId="0" borderId="11" xfId="2" applyFont="1" applyBorder="1" applyAlignment="1" applyProtection="1">
      <alignment horizontal="left" vertical="center"/>
    </xf>
    <xf numFmtId="0" fontId="3" fillId="0" borderId="12" xfId="2" applyFont="1" applyBorder="1" applyAlignment="1" applyProtection="1">
      <alignment horizontal="left" vertical="center"/>
    </xf>
    <xf numFmtId="0" fontId="13" fillId="0" borderId="22" xfId="0" applyFont="1" applyBorder="1" applyAlignment="1" applyProtection="1">
      <alignment horizontal="left" vertical="top" wrapText="1"/>
    </xf>
    <xf numFmtId="0" fontId="13" fillId="0" borderId="0" xfId="0" applyFont="1" applyAlignment="1" applyProtection="1">
      <alignment horizontal="left" vertical="top" wrapText="1"/>
    </xf>
    <xf numFmtId="0" fontId="13" fillId="0" borderId="43" xfId="0" applyFont="1" applyBorder="1" applyAlignment="1" applyProtection="1">
      <alignment horizontal="left" vertical="top" wrapText="1"/>
    </xf>
    <xf numFmtId="0" fontId="3" fillId="0" borderId="1" xfId="2" applyFont="1" applyBorder="1" applyProtection="1">
      <alignment vertical="center"/>
    </xf>
    <xf numFmtId="0" fontId="3" fillId="0" borderId="20" xfId="2" applyFont="1" applyBorder="1" applyAlignment="1" applyProtection="1">
      <alignment horizontal="left" vertical="top" wrapText="1"/>
    </xf>
    <xf numFmtId="0" fontId="3" fillId="0" borderId="16" xfId="2" applyFont="1" applyBorder="1" applyAlignment="1" applyProtection="1">
      <alignment horizontal="left" vertical="top" wrapText="1"/>
    </xf>
    <xf numFmtId="0" fontId="3" fillId="0" borderId="17" xfId="2" applyFont="1" applyBorder="1" applyAlignment="1" applyProtection="1">
      <alignment horizontal="left" vertical="top" wrapText="1"/>
    </xf>
    <xf numFmtId="0" fontId="13" fillId="0" borderId="20" xfId="0" applyFont="1" applyBorder="1" applyAlignment="1" applyProtection="1">
      <alignment horizontal="left" vertical="top" wrapText="1"/>
    </xf>
    <xf numFmtId="0" fontId="13" fillId="0" borderId="16" xfId="0" applyFont="1" applyBorder="1" applyAlignment="1" applyProtection="1">
      <alignment horizontal="left" vertical="top" wrapText="1"/>
    </xf>
    <xf numFmtId="0" fontId="13" fillId="0" borderId="45" xfId="0" applyFont="1" applyBorder="1" applyAlignment="1" applyProtection="1">
      <alignment horizontal="left" vertical="top" wrapText="1"/>
    </xf>
    <xf numFmtId="0" fontId="3" fillId="0" borderId="19" xfId="2" applyFont="1" applyBorder="1" applyProtection="1">
      <alignment vertical="center"/>
    </xf>
    <xf numFmtId="0" fontId="13" fillId="0" borderId="13"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6" xfId="0" applyFont="1" applyBorder="1" applyAlignment="1" applyProtection="1">
      <alignment horizontal="left" vertical="center"/>
    </xf>
    <xf numFmtId="0" fontId="13" fillId="0" borderId="14"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11" xfId="0" applyFont="1" applyBorder="1" applyAlignment="1" applyProtection="1">
      <alignment horizontal="left" vertical="center"/>
    </xf>
    <xf numFmtId="0" fontId="13" fillId="0" borderId="12" xfId="0" applyFont="1" applyBorder="1" applyAlignment="1" applyProtection="1">
      <alignment horizontal="lef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8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11"/>
  <sheetViews>
    <sheetView showGridLines="0" tabSelected="1" topLeftCell="B1" zoomScaleNormal="100" workbookViewId="0">
      <selection activeCell="B1" sqref="B1"/>
    </sheetView>
  </sheetViews>
  <sheetFormatPr defaultColWidth="9" defaultRowHeight="13.5" x14ac:dyDescent="0.15"/>
  <cols>
    <col min="1" max="1" width="10.375" style="87" hidden="1" customWidth="1"/>
    <col min="2" max="3" width="1.625" style="87" customWidth="1"/>
    <col min="4" max="5" width="5.625" style="87" customWidth="1"/>
    <col min="6" max="6" width="6.625" style="87" customWidth="1"/>
    <col min="7" max="7" width="6.125" style="87" customWidth="1"/>
    <col min="8" max="8" width="2.625" style="87" customWidth="1"/>
    <col min="9" max="9" width="1.625" style="87" customWidth="1"/>
    <col min="10" max="10" width="7.5" style="87" customWidth="1"/>
    <col min="11" max="12" width="5.625" style="87" customWidth="1"/>
    <col min="13" max="13" width="14.75" style="87" customWidth="1"/>
    <col min="14" max="15" width="6.125" style="87" customWidth="1"/>
    <col min="16" max="16" width="11.875" style="87" customWidth="1"/>
    <col min="17" max="17" width="6.625" style="87" customWidth="1"/>
    <col min="18" max="18" width="10.5" style="87" customWidth="1"/>
    <col min="19" max="19" width="8.5" style="87" customWidth="1"/>
    <col min="20" max="20" width="10.125" style="87" customWidth="1"/>
    <col min="21" max="24" width="2.5" style="87" customWidth="1"/>
    <col min="25" max="25" width="5.5" style="87" customWidth="1"/>
    <col min="26" max="26" width="2.625" style="87" customWidth="1"/>
    <col min="27" max="27" width="3.625" style="87" customWidth="1"/>
    <col min="28" max="16384" width="9" style="87"/>
  </cols>
  <sheetData>
    <row r="1" spans="1:27" ht="30" customHeight="1" x14ac:dyDescent="0.15">
      <c r="A1" s="309" t="s">
        <v>266</v>
      </c>
      <c r="B1" s="85"/>
      <c r="C1" s="86" t="s">
        <v>271</v>
      </c>
      <c r="D1" s="86"/>
      <c r="Q1" s="88"/>
      <c r="R1" s="88"/>
      <c r="T1" s="89"/>
      <c r="U1" s="89"/>
      <c r="V1" s="89"/>
      <c r="W1" s="308" t="s">
        <v>269</v>
      </c>
      <c r="X1" s="90"/>
      <c r="Y1" s="90"/>
      <c r="Z1" s="90"/>
      <c r="AA1" s="88"/>
    </row>
    <row r="2" spans="1:27" ht="15" hidden="1" customHeight="1" x14ac:dyDescent="0.15">
      <c r="A2" s="309" t="s">
        <v>66</v>
      </c>
      <c r="B2" s="85"/>
      <c r="C2" s="91"/>
      <c r="D2" s="91"/>
      <c r="AA2" s="88"/>
    </row>
    <row r="3" spans="1:27" ht="30" customHeight="1" x14ac:dyDescent="0.15">
      <c r="A3" s="310" t="s">
        <v>270</v>
      </c>
      <c r="B3" s="92"/>
      <c r="C3" s="87" t="s">
        <v>140</v>
      </c>
      <c r="AA3" s="88"/>
    </row>
    <row r="4" spans="1:27" ht="5.25" customHeight="1" x14ac:dyDescent="0.15">
      <c r="A4" s="92"/>
      <c r="B4" s="92"/>
      <c r="C4" s="93"/>
      <c r="D4" s="94"/>
      <c r="E4" s="94"/>
      <c r="F4" s="94"/>
      <c r="G4" s="94"/>
      <c r="H4" s="94"/>
      <c r="I4" s="94"/>
      <c r="J4" s="94"/>
      <c r="K4" s="94"/>
      <c r="L4" s="94"/>
      <c r="M4" s="94"/>
      <c r="N4" s="94"/>
      <c r="O4" s="94"/>
      <c r="P4" s="94"/>
      <c r="Q4" s="94"/>
      <c r="R4" s="94"/>
      <c r="S4" s="94"/>
      <c r="T4" s="94"/>
      <c r="U4" s="94"/>
      <c r="V4" s="94"/>
      <c r="W4" s="94"/>
      <c r="X4" s="94"/>
      <c r="Y4" s="94"/>
      <c r="Z4" s="95"/>
    </row>
    <row r="5" spans="1:27" ht="15" customHeight="1" x14ac:dyDescent="0.15">
      <c r="A5" s="92"/>
      <c r="B5" s="96"/>
      <c r="C5" s="97" t="s">
        <v>170</v>
      </c>
      <c r="D5" s="98"/>
      <c r="E5" s="98"/>
      <c r="F5" s="98"/>
      <c r="G5" s="98"/>
      <c r="H5" s="98"/>
      <c r="I5" s="98"/>
      <c r="J5" s="98"/>
      <c r="K5" s="98"/>
      <c r="L5" s="98"/>
      <c r="M5" s="98"/>
      <c r="N5" s="98"/>
      <c r="O5" s="98"/>
      <c r="P5" s="98"/>
      <c r="Q5" s="98"/>
      <c r="R5" s="98"/>
      <c r="S5" s="98"/>
      <c r="T5" s="98"/>
      <c r="U5" s="98"/>
      <c r="V5" s="98"/>
      <c r="W5" s="98"/>
      <c r="X5" s="98"/>
      <c r="Y5" s="98"/>
      <c r="Z5" s="99"/>
    </row>
    <row r="6" spans="1:27" ht="15" customHeight="1" x14ac:dyDescent="0.15">
      <c r="A6" s="92"/>
      <c r="B6" s="92"/>
      <c r="C6" s="97" t="s">
        <v>12</v>
      </c>
      <c r="D6" s="98"/>
      <c r="E6" s="98"/>
      <c r="F6" s="98"/>
      <c r="G6" s="98"/>
      <c r="H6" s="98"/>
      <c r="I6" s="98"/>
      <c r="J6" s="98"/>
      <c r="K6" s="98"/>
      <c r="L6" s="98"/>
      <c r="M6" s="98"/>
      <c r="N6" s="98"/>
      <c r="O6" s="98"/>
      <c r="P6" s="98"/>
      <c r="Q6" s="98"/>
      <c r="R6" s="98"/>
      <c r="S6" s="98"/>
      <c r="T6" s="98"/>
      <c r="U6" s="98"/>
      <c r="V6" s="98"/>
      <c r="W6" s="98"/>
      <c r="X6" s="98"/>
      <c r="Y6" s="98"/>
      <c r="Z6" s="99"/>
    </row>
    <row r="7" spans="1:27" ht="15" customHeight="1" x14ac:dyDescent="0.15">
      <c r="A7" s="92"/>
      <c r="B7" s="92"/>
      <c r="C7" s="97" t="s">
        <v>13</v>
      </c>
      <c r="D7" s="98"/>
      <c r="E7" s="98"/>
      <c r="F7" s="98"/>
      <c r="G7" s="98"/>
      <c r="H7" s="98"/>
      <c r="I7" s="98"/>
      <c r="J7" s="98"/>
      <c r="K7" s="98"/>
      <c r="L7" s="98"/>
      <c r="M7" s="98"/>
      <c r="N7" s="98"/>
      <c r="O7" s="98"/>
      <c r="P7" s="98"/>
      <c r="Q7" s="98"/>
      <c r="R7" s="98"/>
      <c r="S7" s="98"/>
      <c r="T7" s="98"/>
      <c r="U7" s="98"/>
      <c r="V7" s="98"/>
      <c r="W7" s="98"/>
      <c r="X7" s="98"/>
      <c r="Y7" s="98"/>
      <c r="Z7" s="99"/>
    </row>
    <row r="8" spans="1:27" ht="15" hidden="1" customHeight="1" x14ac:dyDescent="0.15">
      <c r="A8" s="92"/>
      <c r="B8" s="92"/>
      <c r="C8" s="97"/>
      <c r="D8" s="98"/>
      <c r="E8" s="98"/>
      <c r="F8" s="98"/>
      <c r="G8" s="98"/>
      <c r="H8" s="98"/>
      <c r="I8" s="98"/>
      <c r="J8" s="98"/>
      <c r="K8" s="98"/>
      <c r="L8" s="98"/>
      <c r="M8" s="98"/>
      <c r="N8" s="98"/>
      <c r="O8" s="98"/>
      <c r="P8" s="98"/>
      <c r="Q8" s="98"/>
      <c r="R8" s="98"/>
      <c r="S8" s="98"/>
      <c r="T8" s="98"/>
      <c r="U8" s="98"/>
      <c r="V8" s="98"/>
      <c r="W8" s="98"/>
      <c r="X8" s="98"/>
      <c r="Y8" s="98"/>
      <c r="Z8" s="99"/>
    </row>
    <row r="9" spans="1:27" ht="5.25" customHeight="1" x14ac:dyDescent="0.15">
      <c r="A9" s="92"/>
      <c r="B9" s="92"/>
      <c r="C9" s="100"/>
      <c r="D9" s="101"/>
      <c r="E9" s="101"/>
      <c r="F9" s="101"/>
      <c r="G9" s="101"/>
      <c r="H9" s="101"/>
      <c r="I9" s="101"/>
      <c r="J9" s="101"/>
      <c r="K9" s="101"/>
      <c r="L9" s="101"/>
      <c r="M9" s="101"/>
      <c r="N9" s="101"/>
      <c r="O9" s="101"/>
      <c r="P9" s="101"/>
      <c r="Q9" s="101"/>
      <c r="R9" s="101"/>
      <c r="S9" s="101"/>
      <c r="T9" s="101"/>
      <c r="U9" s="101"/>
      <c r="V9" s="101"/>
      <c r="W9" s="101"/>
      <c r="X9" s="101"/>
      <c r="Y9" s="101"/>
      <c r="Z9" s="102"/>
    </row>
    <row r="10" spans="1:27" ht="30" customHeight="1" x14ac:dyDescent="0.15">
      <c r="A10" s="92"/>
      <c r="B10" s="92"/>
    </row>
    <row r="11" spans="1:27" ht="15" hidden="1" customHeight="1" x14ac:dyDescent="0.15">
      <c r="A11" s="92"/>
      <c r="B11" s="92"/>
    </row>
    <row r="12" spans="1:27" ht="15" hidden="1" customHeight="1" x14ac:dyDescent="0.15">
      <c r="A12" s="92"/>
      <c r="B12" s="92"/>
    </row>
    <row r="13" spans="1:27" ht="20.100000000000001" customHeight="1" x14ac:dyDescent="0.15">
      <c r="A13" s="92"/>
      <c r="B13" s="92"/>
      <c r="C13" s="103" t="s">
        <v>146</v>
      </c>
      <c r="D13" s="104"/>
      <c r="E13" s="104"/>
      <c r="F13" s="104"/>
      <c r="G13" s="104"/>
      <c r="H13" s="105"/>
    </row>
    <row r="14" spans="1:27" ht="15" customHeight="1" x14ac:dyDescent="0.15">
      <c r="A14" s="92"/>
      <c r="B14" s="92"/>
      <c r="C14" s="106"/>
      <c r="D14" s="107"/>
      <c r="E14" s="107"/>
      <c r="F14" s="107"/>
      <c r="G14" s="107"/>
      <c r="H14" s="107"/>
      <c r="I14" s="108"/>
      <c r="J14" s="108"/>
      <c r="K14" s="108"/>
      <c r="L14" s="108"/>
      <c r="M14" s="108"/>
      <c r="N14" s="108"/>
      <c r="O14" s="108"/>
      <c r="P14" s="108"/>
      <c r="Q14" s="108"/>
      <c r="R14" s="108"/>
      <c r="S14" s="108"/>
      <c r="T14" s="108"/>
      <c r="U14" s="108"/>
      <c r="V14" s="108"/>
      <c r="W14" s="108"/>
      <c r="X14" s="108"/>
      <c r="Y14" s="108"/>
      <c r="Z14" s="109"/>
    </row>
    <row r="15" spans="1:27" ht="15.75" hidden="1" customHeight="1" x14ac:dyDescent="0.15">
      <c r="A15" s="92"/>
      <c r="B15" s="92"/>
      <c r="C15" s="110"/>
      <c r="D15" s="111"/>
      <c r="E15" s="112"/>
      <c r="F15" s="112"/>
      <c r="G15" s="112"/>
      <c r="H15" s="112"/>
      <c r="I15" s="113"/>
      <c r="J15" s="114"/>
      <c r="K15" s="114"/>
      <c r="L15" s="114"/>
      <c r="M15" s="114"/>
      <c r="N15" s="114"/>
      <c r="O15" s="114"/>
      <c r="P15" s="114"/>
      <c r="Q15" s="114"/>
      <c r="R15" s="114"/>
      <c r="S15" s="114"/>
      <c r="T15" s="114"/>
      <c r="U15" s="114"/>
      <c r="V15" s="114"/>
      <c r="W15" s="114"/>
      <c r="X15" s="114"/>
      <c r="Y15" s="114"/>
      <c r="Z15" s="115"/>
    </row>
    <row r="16" spans="1:27" ht="15.75" hidden="1" customHeight="1" x14ac:dyDescent="0.15">
      <c r="A16" s="92"/>
      <c r="B16" s="92"/>
      <c r="C16" s="110"/>
      <c r="D16" s="111"/>
      <c r="E16" s="116"/>
      <c r="F16" s="116"/>
      <c r="G16" s="116"/>
      <c r="H16" s="116"/>
      <c r="I16" s="113"/>
      <c r="J16" s="117"/>
      <c r="K16" s="117"/>
      <c r="L16" s="117"/>
      <c r="M16" s="117"/>
      <c r="N16" s="117"/>
      <c r="O16" s="117"/>
      <c r="P16" s="117"/>
      <c r="Q16" s="117"/>
      <c r="R16" s="117"/>
      <c r="S16" s="117"/>
      <c r="T16" s="117"/>
      <c r="U16" s="117"/>
      <c r="V16" s="117"/>
      <c r="W16" s="117"/>
      <c r="X16" s="117"/>
      <c r="Y16" s="117"/>
      <c r="Z16" s="115"/>
    </row>
    <row r="17" spans="1:26" ht="15.75" hidden="1" customHeight="1" x14ac:dyDescent="0.15">
      <c r="A17" s="92"/>
      <c r="B17" s="92"/>
      <c r="C17" s="110"/>
      <c r="D17" s="111"/>
      <c r="E17" s="116"/>
      <c r="F17" s="116"/>
      <c r="G17" s="116"/>
      <c r="H17" s="116"/>
      <c r="I17" s="113"/>
      <c r="J17" s="117"/>
      <c r="K17" s="117"/>
      <c r="L17" s="117"/>
      <c r="M17" s="117"/>
      <c r="N17" s="117"/>
      <c r="O17" s="117"/>
      <c r="P17" s="117"/>
      <c r="Q17" s="117"/>
      <c r="R17" s="117"/>
      <c r="S17" s="117"/>
      <c r="T17" s="117"/>
      <c r="U17" s="117"/>
      <c r="V17" s="117"/>
      <c r="W17" s="117"/>
      <c r="X17" s="117"/>
      <c r="Y17" s="117"/>
      <c r="Z17" s="115"/>
    </row>
    <row r="18" spans="1:26" ht="15.75" hidden="1" customHeight="1" x14ac:dyDescent="0.15">
      <c r="A18" s="92"/>
      <c r="B18" s="92"/>
      <c r="C18" s="110"/>
      <c r="D18" s="111"/>
      <c r="E18" s="116"/>
      <c r="F18" s="116"/>
      <c r="G18" s="116"/>
      <c r="H18" s="116"/>
      <c r="I18" s="113"/>
      <c r="J18" s="117"/>
      <c r="K18" s="117"/>
      <c r="L18" s="117"/>
      <c r="M18" s="117"/>
      <c r="N18" s="117"/>
      <c r="O18" s="117"/>
      <c r="P18" s="117"/>
      <c r="Q18" s="117"/>
      <c r="R18" s="117"/>
      <c r="S18" s="117"/>
      <c r="T18" s="117"/>
      <c r="U18" s="117"/>
      <c r="V18" s="117"/>
      <c r="W18" s="117"/>
      <c r="X18" s="117"/>
      <c r="Y18" s="117"/>
      <c r="Z18" s="115"/>
    </row>
    <row r="19" spans="1:26" ht="15.75" hidden="1" customHeight="1" x14ac:dyDescent="0.15">
      <c r="A19" s="92"/>
      <c r="B19" s="92"/>
      <c r="C19" s="110"/>
      <c r="D19" s="111"/>
      <c r="E19" s="116"/>
      <c r="F19" s="116"/>
      <c r="G19" s="116"/>
      <c r="H19" s="116"/>
      <c r="I19" s="113"/>
      <c r="J19" s="117"/>
      <c r="K19" s="117"/>
      <c r="L19" s="117"/>
      <c r="M19" s="117"/>
      <c r="N19" s="117"/>
      <c r="O19" s="117"/>
      <c r="P19" s="117"/>
      <c r="Q19" s="117"/>
      <c r="R19" s="117"/>
      <c r="S19" s="117"/>
      <c r="T19" s="117"/>
      <c r="U19" s="117"/>
      <c r="V19" s="117"/>
      <c r="W19" s="117"/>
      <c r="X19" s="117"/>
      <c r="Y19" s="117"/>
      <c r="Z19" s="115"/>
    </row>
    <row r="20" spans="1:26" ht="20.100000000000001" customHeight="1" x14ac:dyDescent="0.15">
      <c r="A20" s="92">
        <f>IFERROR(IF(TRIM($I20)="",1001,0),3)</f>
        <v>1001</v>
      </c>
      <c r="B20" s="92"/>
      <c r="C20" s="110"/>
      <c r="D20" s="111">
        <v>1</v>
      </c>
      <c r="E20" s="87" t="s">
        <v>0</v>
      </c>
      <c r="I20" s="59"/>
      <c r="J20" s="60"/>
      <c r="K20" s="60"/>
      <c r="L20" s="60"/>
      <c r="M20" s="60"/>
      <c r="N20" s="116"/>
      <c r="O20" s="116"/>
      <c r="P20" s="116"/>
      <c r="Q20" s="116"/>
      <c r="R20" s="116"/>
      <c r="S20" s="116"/>
      <c r="T20" s="116"/>
      <c r="U20" s="116"/>
      <c r="V20" s="116"/>
      <c r="W20" s="116"/>
      <c r="X20" s="116"/>
      <c r="Y20" s="116"/>
      <c r="Z20" s="115"/>
    </row>
    <row r="21" spans="1:26" ht="20.100000000000001" customHeight="1" x14ac:dyDescent="0.15">
      <c r="A21" s="92"/>
      <c r="B21" s="92"/>
      <c r="C21" s="110"/>
      <c r="D21" s="111"/>
      <c r="E21" s="116"/>
      <c r="F21" s="116"/>
      <c r="G21" s="116"/>
      <c r="H21" s="116"/>
      <c r="I21" s="113"/>
      <c r="J21" s="118" t="s">
        <v>167</v>
      </c>
      <c r="K21" s="117"/>
      <c r="L21" s="117"/>
      <c r="M21" s="117"/>
      <c r="N21" s="117"/>
      <c r="O21" s="117"/>
      <c r="P21" s="117"/>
      <c r="Q21" s="117"/>
      <c r="R21" s="117"/>
      <c r="S21" s="117"/>
      <c r="T21" s="117"/>
      <c r="U21" s="117"/>
      <c r="V21" s="117"/>
      <c r="W21" s="117"/>
      <c r="X21" s="117"/>
      <c r="Y21" s="117"/>
      <c r="Z21" s="115"/>
    </row>
    <row r="22" spans="1:26" ht="20.100000000000001" customHeight="1" x14ac:dyDescent="0.15">
      <c r="A22" s="92">
        <f>IFERROR(IF(AND(TRIM($I22)&lt;&gt;"", OR(ISERROR(FIND("@"&amp;LEFT($I22,3)&amp;"@", 都道府県3))=FALSE, ISERROR(FIND("@"&amp;LEFT($I22,4)&amp;"@",都道府県4))=FALSE))=FALSE,1001,0),3)</f>
        <v>1001</v>
      </c>
      <c r="B22" s="92"/>
      <c r="C22" s="110"/>
      <c r="D22" s="111">
        <v>2</v>
      </c>
      <c r="E22" s="87" t="s">
        <v>108</v>
      </c>
      <c r="I22" s="52"/>
      <c r="J22" s="52"/>
      <c r="K22" s="52"/>
      <c r="L22" s="52"/>
      <c r="M22" s="52"/>
      <c r="N22" s="52"/>
      <c r="O22" s="52"/>
      <c r="P22" s="52"/>
      <c r="Q22" s="53"/>
      <c r="R22" s="52"/>
      <c r="S22" s="52"/>
      <c r="T22" s="52"/>
      <c r="U22" s="52"/>
      <c r="V22" s="52"/>
      <c r="W22" s="52"/>
      <c r="X22" s="52"/>
      <c r="Y22" s="52"/>
      <c r="Z22" s="115"/>
    </row>
    <row r="23" spans="1:26" ht="20.100000000000001" customHeight="1" x14ac:dyDescent="0.15">
      <c r="A23" s="92"/>
      <c r="B23" s="92"/>
      <c r="C23" s="110"/>
      <c r="D23" s="111"/>
      <c r="E23" s="116"/>
      <c r="F23" s="116"/>
      <c r="G23" s="116"/>
      <c r="H23" s="116"/>
      <c r="I23" s="113"/>
      <c r="J23" s="118" t="s">
        <v>8</v>
      </c>
      <c r="K23" s="117"/>
      <c r="L23" s="117"/>
      <c r="M23" s="117"/>
      <c r="N23" s="117"/>
      <c r="O23" s="117"/>
      <c r="P23" s="117"/>
      <c r="Q23" s="117"/>
      <c r="R23" s="117"/>
      <c r="S23" s="117"/>
      <c r="T23" s="117"/>
      <c r="U23" s="117"/>
      <c r="V23" s="117"/>
      <c r="W23" s="117"/>
      <c r="X23" s="117"/>
      <c r="Y23" s="117"/>
      <c r="Z23" s="115"/>
    </row>
    <row r="24" spans="1:26" ht="20.100000000000001" customHeight="1" x14ac:dyDescent="0.15">
      <c r="A24" s="92">
        <f>IFERROR(IF(TRIM($I24)="",1001,0),3)</f>
        <v>1001</v>
      </c>
      <c r="B24" s="92"/>
      <c r="C24" s="110"/>
      <c r="D24" s="111">
        <v>3</v>
      </c>
      <c r="E24" s="87" t="s">
        <v>147</v>
      </c>
      <c r="I24" s="35"/>
      <c r="J24" s="35"/>
      <c r="K24" s="35"/>
      <c r="L24" s="35"/>
      <c r="M24" s="35"/>
      <c r="N24" s="35"/>
      <c r="O24" s="35"/>
      <c r="P24" s="35"/>
      <c r="Q24" s="54"/>
      <c r="R24" s="35"/>
      <c r="S24" s="35"/>
      <c r="T24" s="35"/>
      <c r="U24" s="35"/>
      <c r="V24" s="35"/>
      <c r="W24" s="35"/>
      <c r="X24" s="35"/>
      <c r="Y24" s="35"/>
      <c r="Z24" s="115"/>
    </row>
    <row r="25" spans="1:26" ht="20.100000000000001" customHeight="1" x14ac:dyDescent="0.15">
      <c r="A25" s="92"/>
      <c r="B25" s="92"/>
      <c r="C25" s="119"/>
      <c r="D25" s="116"/>
      <c r="E25" s="116"/>
      <c r="F25" s="116"/>
      <c r="G25" s="116"/>
      <c r="H25" s="116"/>
      <c r="I25" s="113"/>
      <c r="J25" s="118" t="s">
        <v>160</v>
      </c>
      <c r="K25" s="117"/>
      <c r="L25" s="117"/>
      <c r="M25" s="117"/>
      <c r="N25" s="117"/>
      <c r="O25" s="117"/>
      <c r="P25" s="117"/>
      <c r="Q25" s="117"/>
      <c r="R25" s="117"/>
      <c r="S25" s="117"/>
      <c r="T25" s="117"/>
      <c r="U25" s="117"/>
      <c r="V25" s="117"/>
      <c r="W25" s="117"/>
      <c r="X25" s="117"/>
      <c r="Y25" s="117"/>
      <c r="Z25" s="115"/>
    </row>
    <row r="26" spans="1:26" ht="20.100000000000001" customHeight="1" x14ac:dyDescent="0.15">
      <c r="A26" s="92">
        <f>IFERROR(IF(TRIM($I26)="",1001,0),3)</f>
        <v>1001</v>
      </c>
      <c r="B26" s="92"/>
      <c r="C26" s="110"/>
      <c r="D26" s="111">
        <v>4</v>
      </c>
      <c r="E26" s="87" t="s">
        <v>1</v>
      </c>
      <c r="I26" s="35"/>
      <c r="J26" s="35"/>
      <c r="K26" s="35"/>
      <c r="L26" s="35"/>
      <c r="M26" s="35"/>
      <c r="N26" s="35"/>
      <c r="O26" s="35"/>
      <c r="P26" s="35"/>
      <c r="Q26" s="54"/>
      <c r="R26" s="35"/>
      <c r="S26" s="35"/>
      <c r="T26" s="35"/>
      <c r="U26" s="35"/>
      <c r="V26" s="35"/>
      <c r="W26" s="35"/>
      <c r="X26" s="35"/>
      <c r="Y26" s="35"/>
      <c r="Z26" s="115"/>
    </row>
    <row r="27" spans="1:26" ht="20.100000000000001" customHeight="1" x14ac:dyDescent="0.15">
      <c r="A27" s="92"/>
      <c r="B27" s="92"/>
      <c r="C27" s="119"/>
      <c r="D27" s="116"/>
      <c r="E27" s="116"/>
      <c r="F27" s="116"/>
      <c r="G27" s="116"/>
      <c r="H27" s="116"/>
      <c r="I27" s="113"/>
      <c r="J27" s="118" t="s">
        <v>161</v>
      </c>
      <c r="K27" s="117"/>
      <c r="L27" s="117"/>
      <c r="M27" s="117"/>
      <c r="N27" s="117"/>
      <c r="O27" s="117"/>
      <c r="P27" s="117"/>
      <c r="Q27" s="120"/>
      <c r="R27" s="117"/>
      <c r="S27" s="117"/>
      <c r="T27" s="117"/>
      <c r="U27" s="117"/>
      <c r="V27" s="117"/>
      <c r="W27" s="117"/>
      <c r="X27" s="117"/>
      <c r="Y27" s="117"/>
      <c r="Z27" s="121"/>
    </row>
    <row r="28" spans="1:26" ht="20.100000000000001" customHeight="1" x14ac:dyDescent="0.15">
      <c r="A28" s="92">
        <f>IFERROR(IF(TRIM($I28)="",1001,0),3)</f>
        <v>1001</v>
      </c>
      <c r="B28" s="92"/>
      <c r="C28" s="110"/>
      <c r="D28" s="111">
        <v>5</v>
      </c>
      <c r="E28" s="87" t="s">
        <v>9</v>
      </c>
      <c r="I28" s="35"/>
      <c r="J28" s="35"/>
      <c r="K28" s="35"/>
      <c r="L28" s="35"/>
      <c r="M28" s="35"/>
      <c r="N28" s="35"/>
      <c r="O28" s="35"/>
      <c r="P28" s="35"/>
      <c r="Q28" s="35"/>
      <c r="R28" s="35"/>
      <c r="S28" s="35"/>
      <c r="T28" s="35"/>
      <c r="U28" s="35"/>
      <c r="V28" s="35"/>
      <c r="W28" s="35"/>
      <c r="X28" s="35"/>
      <c r="Y28" s="35"/>
      <c r="Z28" s="115"/>
    </row>
    <row r="29" spans="1:26" ht="20.100000000000001" customHeight="1" x14ac:dyDescent="0.15">
      <c r="A29" s="92"/>
      <c r="B29" s="92"/>
      <c r="C29" s="119"/>
      <c r="D29" s="116"/>
      <c r="E29" s="116"/>
      <c r="F29" s="116"/>
      <c r="G29" s="116"/>
      <c r="H29" s="116"/>
      <c r="I29" s="113"/>
      <c r="J29" s="118" t="s">
        <v>154</v>
      </c>
      <c r="K29" s="117"/>
      <c r="L29" s="117"/>
      <c r="M29" s="117"/>
      <c r="N29" s="117"/>
      <c r="O29" s="117"/>
      <c r="P29" s="117"/>
      <c r="Q29" s="117"/>
      <c r="R29" s="117"/>
      <c r="S29" s="117"/>
      <c r="T29" s="117"/>
      <c r="U29" s="117"/>
      <c r="V29" s="117"/>
      <c r="W29" s="117"/>
      <c r="X29" s="117"/>
      <c r="Y29" s="117"/>
      <c r="Z29" s="121"/>
    </row>
    <row r="30" spans="1:26" ht="20.100000000000001" customHeight="1" x14ac:dyDescent="0.15">
      <c r="A30" s="92">
        <f>IFERROR(IF(OR(TRIM($I30)="", NOT(OR(IFERROR(SEARCH(" ",$I30),0)&gt;0, IFERROR(SEARCH("　",$I30),0)&gt;0))),1001,0),3)</f>
        <v>1001</v>
      </c>
      <c r="B30" s="92"/>
      <c r="C30" s="110"/>
      <c r="D30" s="111">
        <v>6</v>
      </c>
      <c r="E30" s="87" t="s">
        <v>148</v>
      </c>
      <c r="I30" s="35"/>
      <c r="J30" s="35"/>
      <c r="K30" s="35"/>
      <c r="L30" s="35"/>
      <c r="M30" s="35"/>
      <c r="N30" s="35"/>
      <c r="O30" s="35"/>
      <c r="P30" s="35"/>
      <c r="Q30" s="35"/>
      <c r="R30" s="35"/>
      <c r="S30" s="35"/>
      <c r="T30" s="35"/>
      <c r="U30" s="35"/>
      <c r="V30" s="35"/>
      <c r="W30" s="35"/>
      <c r="X30" s="35"/>
      <c r="Y30" s="35"/>
      <c r="Z30" s="115"/>
    </row>
    <row r="31" spans="1:26" ht="20.100000000000001" customHeight="1" x14ac:dyDescent="0.15">
      <c r="A31" s="92"/>
      <c r="B31" s="92"/>
      <c r="C31" s="119"/>
      <c r="D31" s="116"/>
      <c r="E31" s="116"/>
      <c r="F31" s="116"/>
      <c r="G31" s="116"/>
      <c r="H31" s="116"/>
      <c r="I31" s="122"/>
      <c r="J31" s="118" t="s">
        <v>144</v>
      </c>
      <c r="K31" s="118"/>
      <c r="L31" s="118"/>
      <c r="M31" s="118"/>
      <c r="N31" s="118"/>
      <c r="O31" s="118"/>
      <c r="P31" s="118"/>
      <c r="Q31" s="118"/>
      <c r="R31" s="118"/>
      <c r="S31" s="118"/>
      <c r="T31" s="118"/>
      <c r="U31" s="118"/>
      <c r="V31" s="118"/>
      <c r="W31" s="118"/>
      <c r="X31" s="118"/>
      <c r="Y31" s="118"/>
      <c r="Z31" s="121"/>
    </row>
    <row r="32" spans="1:26" ht="20.100000000000001" customHeight="1" x14ac:dyDescent="0.15">
      <c r="A32" s="92">
        <f>IFERROR(IF(OR(TRIM($I32)="", NOT(OR(IFERROR(SEARCH(" ",$I32),0)&gt;0, IFERROR(SEARCH("　",$I32),0)&gt;0))),1001,0),3)</f>
        <v>1001</v>
      </c>
      <c r="B32" s="92"/>
      <c r="C32" s="110"/>
      <c r="D32" s="111">
        <v>7</v>
      </c>
      <c r="E32" s="87" t="s">
        <v>2</v>
      </c>
      <c r="I32" s="35"/>
      <c r="J32" s="35"/>
      <c r="K32" s="35"/>
      <c r="L32" s="35"/>
      <c r="M32" s="35"/>
      <c r="N32" s="35"/>
      <c r="O32" s="35"/>
      <c r="P32" s="35"/>
      <c r="Q32" s="35"/>
      <c r="R32" s="35"/>
      <c r="S32" s="35"/>
      <c r="T32" s="35"/>
      <c r="U32" s="35"/>
      <c r="V32" s="35"/>
      <c r="W32" s="35"/>
      <c r="X32" s="35"/>
      <c r="Y32" s="35"/>
      <c r="Z32" s="115"/>
    </row>
    <row r="33" spans="1:27" ht="20.100000000000001" customHeight="1" x14ac:dyDescent="0.15">
      <c r="A33" s="92"/>
      <c r="B33" s="92"/>
      <c r="C33" s="119"/>
      <c r="D33" s="116"/>
      <c r="E33" s="116"/>
      <c r="F33" s="116"/>
      <c r="G33" s="116"/>
      <c r="H33" s="116"/>
      <c r="I33" s="122"/>
      <c r="J33" s="118" t="s">
        <v>5</v>
      </c>
      <c r="K33" s="118"/>
      <c r="L33" s="118"/>
      <c r="M33" s="118"/>
      <c r="N33" s="118"/>
      <c r="O33" s="118"/>
      <c r="P33" s="118"/>
      <c r="Q33" s="118"/>
      <c r="R33" s="118"/>
      <c r="S33" s="118"/>
      <c r="T33" s="118"/>
      <c r="U33" s="118"/>
      <c r="V33" s="118"/>
      <c r="W33" s="118"/>
      <c r="X33" s="118"/>
      <c r="Y33" s="118"/>
      <c r="Z33" s="115"/>
    </row>
    <row r="34" spans="1:27" ht="20.100000000000001" customHeight="1" x14ac:dyDescent="0.15">
      <c r="A34" s="92">
        <f>IFERROR(IF(NOT(AND(TRIM($I34)&lt;&gt;"",ISNUMBER(VALUE(SUBSTITUTE($I34,"-",""))), IFERROR(SEARCH("-",$I34),0)&gt;0)),1001,0),3)</f>
        <v>1001</v>
      </c>
      <c r="B34" s="92"/>
      <c r="C34" s="110"/>
      <c r="D34" s="111">
        <v>8</v>
      </c>
      <c r="E34" s="87" t="s">
        <v>3</v>
      </c>
      <c r="I34" s="35"/>
      <c r="J34" s="35"/>
      <c r="K34" s="35"/>
      <c r="L34" s="35"/>
      <c r="M34" s="35"/>
      <c r="O34" s="123" t="s">
        <v>102</v>
      </c>
      <c r="P34" s="1"/>
      <c r="Q34" s="87" t="s">
        <v>103</v>
      </c>
      <c r="Y34" s="117"/>
      <c r="Z34" s="115"/>
    </row>
    <row r="35" spans="1:27" ht="20.100000000000001" customHeight="1" x14ac:dyDescent="0.15">
      <c r="A35" s="92"/>
      <c r="B35" s="92"/>
      <c r="C35" s="119"/>
      <c r="D35" s="116"/>
      <c r="E35" s="116"/>
      <c r="F35" s="116"/>
      <c r="G35" s="116"/>
      <c r="H35" s="116"/>
      <c r="I35" s="113"/>
      <c r="J35" s="118" t="s">
        <v>145</v>
      </c>
      <c r="K35" s="117"/>
      <c r="L35" s="117"/>
      <c r="M35" s="117"/>
      <c r="N35" s="117"/>
      <c r="O35" s="117"/>
      <c r="P35" s="117"/>
      <c r="Q35" s="117"/>
      <c r="R35" s="117"/>
      <c r="S35" s="117"/>
      <c r="T35" s="117"/>
      <c r="U35" s="117"/>
      <c r="V35" s="117"/>
      <c r="W35" s="117"/>
      <c r="X35" s="117"/>
      <c r="Y35" s="117"/>
      <c r="Z35" s="115"/>
    </row>
    <row r="36" spans="1:27" ht="20.100000000000001" customHeight="1" x14ac:dyDescent="0.15">
      <c r="A36" s="92">
        <f>IFERROR(IF(AND(TRIM($I36)&lt;&gt;"", NOT(AND(ISNUMBER(VALUE(SUBSTITUTE($I36,"-",""))), IFERROR(SEARCH("-",$I36),0)&gt;0))),1001,0),3)</f>
        <v>0</v>
      </c>
      <c r="B36" s="92"/>
      <c r="C36" s="110"/>
      <c r="D36" s="111">
        <v>9</v>
      </c>
      <c r="E36" s="87" t="s">
        <v>4</v>
      </c>
      <c r="I36" s="35"/>
      <c r="J36" s="35"/>
      <c r="K36" s="35"/>
      <c r="L36" s="35"/>
      <c r="M36" s="35"/>
      <c r="N36" s="117"/>
      <c r="O36" s="117"/>
      <c r="P36" s="117"/>
      <c r="Q36" s="117"/>
      <c r="R36" s="117"/>
      <c r="S36" s="117"/>
      <c r="T36" s="117"/>
      <c r="U36" s="117"/>
      <c r="V36" s="117"/>
      <c r="W36" s="117"/>
      <c r="X36" s="117"/>
      <c r="Y36" s="117"/>
      <c r="Z36" s="115"/>
    </row>
    <row r="37" spans="1:27" ht="20.100000000000001" customHeight="1" x14ac:dyDescent="0.15">
      <c r="A37" s="92"/>
      <c r="B37" s="92"/>
      <c r="C37" s="119"/>
      <c r="D37" s="116"/>
      <c r="E37" s="116"/>
      <c r="F37" s="116"/>
      <c r="G37" s="116"/>
      <c r="H37" s="116"/>
      <c r="I37" s="113"/>
      <c r="J37" s="118" t="s">
        <v>145</v>
      </c>
      <c r="K37" s="117"/>
      <c r="L37" s="117"/>
      <c r="M37" s="117"/>
      <c r="N37" s="117"/>
      <c r="O37" s="117"/>
      <c r="P37" s="117"/>
      <c r="Q37" s="117"/>
      <c r="R37" s="117"/>
      <c r="S37" s="117"/>
      <c r="T37" s="117"/>
      <c r="U37" s="117"/>
      <c r="V37" s="117"/>
      <c r="W37" s="117"/>
      <c r="X37" s="117"/>
      <c r="Y37" s="117"/>
      <c r="Z37" s="115"/>
    </row>
    <row r="38" spans="1:27" ht="20.100000000000001" customHeight="1" x14ac:dyDescent="0.15">
      <c r="A38" s="92">
        <f>IFERROR(IF(AND(TRIM($I38)&lt;&gt;"", NOT(IFERROR(SEARCH("@",$I38),0)&gt;0)),1001,0),3)</f>
        <v>0</v>
      </c>
      <c r="B38" s="92"/>
      <c r="C38" s="119"/>
      <c r="D38" s="111">
        <v>10</v>
      </c>
      <c r="E38" s="87" t="s">
        <v>109</v>
      </c>
      <c r="I38" s="35"/>
      <c r="J38" s="35"/>
      <c r="K38" s="35"/>
      <c r="L38" s="35"/>
      <c r="M38" s="35"/>
      <c r="N38" s="35"/>
      <c r="O38" s="35"/>
      <c r="P38" s="35"/>
      <c r="Q38" s="58"/>
      <c r="R38" s="35"/>
      <c r="S38" s="35"/>
      <c r="T38" s="35"/>
      <c r="U38" s="35"/>
      <c r="V38" s="35"/>
      <c r="W38" s="35"/>
      <c r="X38" s="35"/>
      <c r="Y38" s="35"/>
      <c r="Z38" s="115"/>
    </row>
    <row r="39" spans="1:27" ht="20.100000000000001" customHeight="1" x14ac:dyDescent="0.15">
      <c r="A39" s="92"/>
      <c r="B39" s="92"/>
      <c r="C39" s="119"/>
      <c r="D39" s="111"/>
      <c r="I39" s="113"/>
      <c r="J39" s="124" t="s">
        <v>165</v>
      </c>
      <c r="K39" s="125"/>
      <c r="L39" s="118"/>
      <c r="M39" s="118"/>
      <c r="N39" s="118"/>
      <c r="O39" s="118"/>
      <c r="P39" s="118"/>
      <c r="Q39" s="126"/>
      <c r="R39" s="118"/>
      <c r="S39" s="118"/>
      <c r="T39" s="118"/>
      <c r="U39" s="118"/>
      <c r="V39" s="118"/>
      <c r="W39" s="118"/>
      <c r="X39" s="118"/>
      <c r="Y39" s="118"/>
      <c r="Z39" s="116"/>
      <c r="AA39" s="127"/>
    </row>
    <row r="40" spans="1:27" ht="20.100000000000001" customHeight="1" x14ac:dyDescent="0.15">
      <c r="A40" s="92">
        <f>IFERROR(IF(AND($I40&lt;&gt;"一致する", $I40&lt;&gt;"一致しない"),1001,0),3)</f>
        <v>0</v>
      </c>
      <c r="B40" s="92"/>
      <c r="C40" s="110"/>
      <c r="D40" s="111">
        <v>11</v>
      </c>
      <c r="E40" s="87" t="s">
        <v>67</v>
      </c>
      <c r="I40" s="35" t="s">
        <v>71</v>
      </c>
      <c r="J40" s="35"/>
      <c r="K40" s="35"/>
      <c r="L40" s="35"/>
      <c r="M40" s="35"/>
      <c r="N40" s="116"/>
      <c r="O40" s="116"/>
      <c r="P40" s="116"/>
      <c r="Q40" s="116"/>
      <c r="R40" s="116"/>
      <c r="S40" s="116"/>
      <c r="T40" s="116"/>
      <c r="U40" s="116"/>
      <c r="V40" s="116"/>
      <c r="W40" s="116"/>
      <c r="X40" s="116"/>
      <c r="Y40" s="116"/>
      <c r="Z40" s="115"/>
      <c r="AA40" s="116"/>
    </row>
    <row r="41" spans="1:27" ht="20.100000000000001" customHeight="1" x14ac:dyDescent="0.15">
      <c r="A41" s="92"/>
      <c r="B41" s="92"/>
      <c r="C41" s="119"/>
      <c r="D41" s="116"/>
      <c r="E41" s="116"/>
      <c r="F41" s="116"/>
      <c r="G41" s="116"/>
      <c r="H41" s="116"/>
      <c r="I41" s="122"/>
      <c r="J41" s="128" t="s">
        <v>156</v>
      </c>
      <c r="K41" s="118"/>
      <c r="L41" s="118"/>
      <c r="M41" s="118"/>
      <c r="N41" s="118"/>
      <c r="O41" s="118"/>
      <c r="P41" s="118"/>
      <c r="Q41" s="118"/>
      <c r="R41" s="118"/>
      <c r="S41" s="118"/>
      <c r="T41" s="118"/>
      <c r="U41" s="118"/>
      <c r="V41" s="118"/>
      <c r="W41" s="118"/>
      <c r="X41" s="118"/>
      <c r="Y41" s="118"/>
      <c r="Z41" s="129"/>
      <c r="AA41" s="116"/>
    </row>
    <row r="42" spans="1:27" ht="20.100000000000001" customHeight="1" x14ac:dyDescent="0.15">
      <c r="A42" s="92"/>
      <c r="B42" s="92"/>
      <c r="C42" s="130"/>
      <c r="D42" s="131"/>
      <c r="E42" s="131"/>
      <c r="F42" s="131"/>
      <c r="G42" s="131"/>
      <c r="H42" s="131"/>
      <c r="I42" s="132"/>
      <c r="J42" s="132"/>
      <c r="K42" s="133"/>
      <c r="L42" s="132"/>
      <c r="M42" s="132"/>
      <c r="N42" s="132"/>
      <c r="O42" s="132"/>
      <c r="P42" s="132"/>
      <c r="Q42" s="132"/>
      <c r="R42" s="132"/>
      <c r="S42" s="132"/>
      <c r="T42" s="132"/>
      <c r="U42" s="132"/>
      <c r="V42" s="132"/>
      <c r="W42" s="132"/>
      <c r="X42" s="132"/>
      <c r="Y42" s="132"/>
      <c r="Z42" s="134"/>
    </row>
    <row r="43" spans="1:27" ht="15" customHeight="1" x14ac:dyDescent="0.15">
      <c r="A43" s="92"/>
      <c r="B43" s="92"/>
      <c r="C43" s="116"/>
      <c r="D43" s="116"/>
      <c r="E43" s="116"/>
      <c r="F43" s="116"/>
      <c r="G43" s="116"/>
      <c r="H43" s="116"/>
      <c r="I43" s="135"/>
      <c r="J43" s="136"/>
      <c r="K43" s="136"/>
      <c r="L43" s="136"/>
      <c r="M43" s="136"/>
      <c r="N43" s="136"/>
      <c r="O43" s="136"/>
      <c r="P43" s="136"/>
      <c r="Q43" s="136"/>
      <c r="R43" s="136"/>
      <c r="S43" s="136"/>
      <c r="T43" s="136"/>
      <c r="U43" s="136"/>
      <c r="V43" s="136"/>
      <c r="W43" s="136"/>
      <c r="X43" s="136"/>
      <c r="Y43" s="136"/>
      <c r="Z43" s="116"/>
    </row>
    <row r="44" spans="1:27" ht="15.75" hidden="1" customHeight="1" x14ac:dyDescent="0.15">
      <c r="A44" s="92"/>
      <c r="B44" s="92"/>
      <c r="C44" s="116"/>
      <c r="D44" s="116"/>
      <c r="E44" s="116"/>
      <c r="F44" s="116"/>
      <c r="G44" s="116"/>
      <c r="H44" s="116"/>
      <c r="I44" s="136"/>
      <c r="J44" s="116"/>
      <c r="K44" s="116"/>
      <c r="L44" s="116"/>
      <c r="M44" s="116"/>
      <c r="N44" s="116"/>
      <c r="O44" s="116"/>
      <c r="P44" s="116"/>
      <c r="Q44" s="116"/>
      <c r="R44" s="116"/>
      <c r="S44" s="116"/>
      <c r="T44" s="116"/>
      <c r="U44" s="116"/>
      <c r="V44" s="116"/>
      <c r="W44" s="116"/>
      <c r="X44" s="116"/>
      <c r="Y44" s="116"/>
      <c r="Z44" s="116"/>
    </row>
    <row r="45" spans="1:27" ht="15.75" hidden="1" customHeight="1" x14ac:dyDescent="0.15">
      <c r="A45" s="92"/>
      <c r="B45" s="92"/>
      <c r="C45" s="116"/>
      <c r="D45" s="116"/>
      <c r="E45" s="116"/>
      <c r="F45" s="116"/>
      <c r="G45" s="116"/>
      <c r="H45" s="116"/>
      <c r="I45" s="136"/>
      <c r="J45" s="116"/>
      <c r="K45" s="116"/>
      <c r="L45" s="116"/>
      <c r="M45" s="116"/>
      <c r="N45" s="116"/>
      <c r="O45" s="116"/>
      <c r="P45" s="116"/>
      <c r="Q45" s="116"/>
      <c r="R45" s="116"/>
      <c r="S45" s="116"/>
      <c r="T45" s="116"/>
      <c r="U45" s="116"/>
      <c r="V45" s="116"/>
      <c r="W45" s="116"/>
      <c r="X45" s="116"/>
      <c r="Y45" s="116"/>
      <c r="Z45" s="116"/>
    </row>
    <row r="46" spans="1:27" ht="15.75" hidden="1" customHeight="1" x14ac:dyDescent="0.15">
      <c r="A46" s="92"/>
      <c r="B46" s="92"/>
      <c r="C46" s="116"/>
      <c r="D46" s="116"/>
      <c r="E46" s="116"/>
      <c r="F46" s="116"/>
      <c r="G46" s="116"/>
      <c r="H46" s="116"/>
      <c r="I46" s="136"/>
      <c r="J46" s="116"/>
      <c r="K46" s="116"/>
      <c r="L46" s="116"/>
      <c r="M46" s="116"/>
      <c r="N46" s="116"/>
      <c r="O46" s="116"/>
      <c r="P46" s="116"/>
      <c r="Q46" s="116"/>
      <c r="R46" s="116"/>
      <c r="S46" s="116"/>
      <c r="T46" s="116"/>
      <c r="U46" s="116"/>
      <c r="V46" s="116"/>
      <c r="W46" s="116"/>
      <c r="X46" s="116"/>
      <c r="Y46" s="116"/>
      <c r="Z46" s="116"/>
    </row>
    <row r="47" spans="1:27" ht="15.75" hidden="1" customHeight="1" x14ac:dyDescent="0.15">
      <c r="A47" s="92"/>
      <c r="B47" s="92"/>
      <c r="C47" s="116"/>
      <c r="D47" s="116"/>
      <c r="E47" s="116"/>
      <c r="F47" s="116"/>
      <c r="G47" s="116"/>
      <c r="H47" s="116"/>
      <c r="I47" s="136"/>
      <c r="J47" s="116"/>
      <c r="K47" s="116"/>
      <c r="L47" s="116"/>
      <c r="M47" s="116"/>
      <c r="N47" s="116"/>
      <c r="O47" s="116"/>
      <c r="P47" s="116"/>
      <c r="Q47" s="116"/>
      <c r="R47" s="116"/>
      <c r="S47" s="116"/>
      <c r="T47" s="116"/>
      <c r="U47" s="116"/>
      <c r="V47" s="116"/>
      <c r="W47" s="116"/>
      <c r="X47" s="116"/>
      <c r="Y47" s="116"/>
      <c r="Z47" s="116"/>
    </row>
    <row r="48" spans="1:27" ht="15.75" hidden="1" customHeight="1" x14ac:dyDescent="0.15">
      <c r="A48" s="92"/>
      <c r="B48" s="92"/>
      <c r="C48" s="116"/>
      <c r="D48" s="116"/>
      <c r="E48" s="116"/>
      <c r="F48" s="116"/>
      <c r="G48" s="116"/>
      <c r="H48" s="116"/>
      <c r="I48" s="136"/>
      <c r="J48" s="116"/>
      <c r="K48" s="116"/>
      <c r="L48" s="116"/>
      <c r="M48" s="116"/>
      <c r="N48" s="116"/>
      <c r="O48" s="116"/>
      <c r="P48" s="116"/>
      <c r="Q48" s="116"/>
      <c r="R48" s="116"/>
      <c r="S48" s="116"/>
      <c r="T48" s="116"/>
      <c r="U48" s="116"/>
      <c r="V48" s="116"/>
      <c r="W48" s="116"/>
      <c r="X48" s="116"/>
      <c r="Y48" s="116"/>
      <c r="Z48" s="116"/>
    </row>
    <row r="49" spans="1:26" ht="15.75" hidden="1" customHeight="1" x14ac:dyDescent="0.15">
      <c r="A49" s="92"/>
      <c r="B49" s="92"/>
      <c r="C49" s="116"/>
      <c r="D49" s="116"/>
      <c r="E49" s="116"/>
      <c r="F49" s="116"/>
      <c r="G49" s="116"/>
      <c r="H49" s="116"/>
      <c r="I49" s="136"/>
      <c r="J49" s="116"/>
      <c r="K49" s="116"/>
      <c r="L49" s="116"/>
      <c r="M49" s="116"/>
      <c r="N49" s="116"/>
      <c r="O49" s="116"/>
      <c r="P49" s="116"/>
      <c r="Q49" s="116"/>
      <c r="R49" s="116"/>
      <c r="S49" s="116"/>
      <c r="T49" s="116"/>
      <c r="U49" s="116"/>
      <c r="V49" s="116"/>
      <c r="W49" s="116"/>
      <c r="X49" s="116"/>
      <c r="Y49" s="116"/>
      <c r="Z49" s="116"/>
    </row>
    <row r="50" spans="1:26" ht="15.75" hidden="1" customHeight="1" x14ac:dyDescent="0.15">
      <c r="A50" s="92"/>
      <c r="B50" s="92"/>
      <c r="C50" s="116"/>
      <c r="D50" s="116"/>
      <c r="E50" s="116"/>
      <c r="F50" s="116"/>
      <c r="G50" s="116"/>
      <c r="H50" s="116"/>
      <c r="I50" s="136"/>
      <c r="J50" s="116"/>
      <c r="K50" s="116"/>
      <c r="L50" s="116"/>
      <c r="M50" s="116"/>
      <c r="N50" s="116"/>
      <c r="O50" s="116"/>
      <c r="P50" s="116"/>
      <c r="Q50" s="116"/>
      <c r="R50" s="116"/>
      <c r="S50" s="116"/>
      <c r="T50" s="116"/>
      <c r="U50" s="116"/>
      <c r="V50" s="116"/>
      <c r="W50" s="116"/>
      <c r="X50" s="116"/>
      <c r="Y50" s="116"/>
      <c r="Z50" s="116"/>
    </row>
    <row r="51" spans="1:26" ht="15.75" hidden="1" customHeight="1" x14ac:dyDescent="0.15">
      <c r="A51" s="92"/>
      <c r="B51" s="92"/>
      <c r="C51" s="116"/>
      <c r="D51" s="116"/>
      <c r="E51" s="116"/>
      <c r="F51" s="116"/>
      <c r="G51" s="116"/>
      <c r="H51" s="116"/>
      <c r="I51" s="136"/>
      <c r="J51" s="116"/>
      <c r="K51" s="116"/>
      <c r="L51" s="116"/>
      <c r="M51" s="116"/>
      <c r="N51" s="116"/>
      <c r="O51" s="116"/>
      <c r="P51" s="116"/>
      <c r="Q51" s="116"/>
      <c r="R51" s="116"/>
      <c r="S51" s="116"/>
      <c r="T51" s="116"/>
      <c r="U51" s="116"/>
      <c r="V51" s="116"/>
      <c r="W51" s="116"/>
      <c r="X51" s="116"/>
      <c r="Y51" s="116"/>
      <c r="Z51" s="116"/>
    </row>
    <row r="52" spans="1:26" ht="15.75" hidden="1" customHeight="1" x14ac:dyDescent="0.15">
      <c r="A52" s="92"/>
      <c r="B52" s="92"/>
      <c r="C52" s="116"/>
      <c r="D52" s="116"/>
      <c r="E52" s="116"/>
      <c r="F52" s="116"/>
      <c r="G52" s="116"/>
      <c r="H52" s="116"/>
      <c r="I52" s="136"/>
      <c r="J52" s="116"/>
      <c r="K52" s="116"/>
      <c r="L52" s="116"/>
      <c r="M52" s="116"/>
      <c r="N52" s="116"/>
      <c r="O52" s="116"/>
      <c r="P52" s="116"/>
      <c r="Q52" s="116"/>
      <c r="R52" s="116"/>
      <c r="S52" s="116"/>
      <c r="T52" s="116"/>
      <c r="U52" s="116"/>
      <c r="V52" s="116"/>
      <c r="W52" s="116"/>
      <c r="X52" s="116"/>
      <c r="Y52" s="116"/>
      <c r="Z52" s="116"/>
    </row>
    <row r="53" spans="1:26" ht="15.75" hidden="1" customHeight="1" x14ac:dyDescent="0.15">
      <c r="A53" s="92"/>
      <c r="B53" s="92"/>
      <c r="C53" s="116"/>
      <c r="D53" s="116"/>
      <c r="E53" s="116"/>
      <c r="F53" s="116"/>
      <c r="G53" s="116"/>
      <c r="H53" s="116"/>
      <c r="I53" s="136"/>
      <c r="J53" s="116"/>
      <c r="K53" s="116"/>
      <c r="L53" s="116"/>
      <c r="M53" s="116"/>
      <c r="N53" s="116"/>
      <c r="O53" s="116"/>
      <c r="P53" s="116"/>
      <c r="Q53" s="116"/>
      <c r="R53" s="116"/>
      <c r="S53" s="116"/>
      <c r="T53" s="116"/>
      <c r="U53" s="116"/>
      <c r="V53" s="116"/>
      <c r="W53" s="116"/>
      <c r="X53" s="116"/>
      <c r="Y53" s="116"/>
      <c r="Z53" s="116"/>
    </row>
    <row r="54" spans="1:26" ht="15.75" hidden="1" customHeight="1" x14ac:dyDescent="0.15">
      <c r="A54" s="92"/>
      <c r="B54" s="92"/>
      <c r="C54" s="116"/>
      <c r="D54" s="116"/>
      <c r="E54" s="116"/>
      <c r="F54" s="116"/>
      <c r="G54" s="116"/>
      <c r="H54" s="116"/>
      <c r="I54" s="136"/>
      <c r="J54" s="116"/>
      <c r="K54" s="116"/>
      <c r="L54" s="116"/>
      <c r="M54" s="116"/>
      <c r="N54" s="116"/>
      <c r="O54" s="116"/>
      <c r="P54" s="116"/>
      <c r="Q54" s="116"/>
      <c r="R54" s="116"/>
      <c r="S54" s="116"/>
      <c r="T54" s="116"/>
      <c r="U54" s="116"/>
      <c r="V54" s="116"/>
      <c r="W54" s="116"/>
      <c r="X54" s="116"/>
      <c r="Y54" s="116"/>
      <c r="Z54" s="116"/>
    </row>
    <row r="55" spans="1:26" ht="15.75" hidden="1" customHeight="1" x14ac:dyDescent="0.15">
      <c r="A55" s="92"/>
      <c r="B55" s="92"/>
      <c r="C55" s="116"/>
      <c r="D55" s="116"/>
      <c r="E55" s="116"/>
      <c r="F55" s="116"/>
      <c r="G55" s="116"/>
      <c r="H55" s="116"/>
      <c r="I55" s="136"/>
      <c r="J55" s="116"/>
      <c r="K55" s="116"/>
      <c r="L55" s="116"/>
      <c r="M55" s="116"/>
      <c r="N55" s="116"/>
      <c r="O55" s="116"/>
      <c r="P55" s="116"/>
      <c r="Q55" s="116"/>
      <c r="R55" s="116"/>
      <c r="S55" s="116"/>
      <c r="T55" s="116"/>
      <c r="U55" s="116"/>
      <c r="V55" s="116"/>
      <c r="W55" s="116"/>
      <c r="X55" s="116"/>
      <c r="Y55" s="116"/>
      <c r="Z55" s="116"/>
    </row>
    <row r="56" spans="1:26" ht="15.75" hidden="1" customHeight="1" x14ac:dyDescent="0.15">
      <c r="A56" s="92"/>
      <c r="B56" s="92"/>
      <c r="C56" s="116"/>
      <c r="D56" s="116"/>
      <c r="E56" s="116"/>
      <c r="F56" s="116"/>
      <c r="G56" s="116"/>
      <c r="H56" s="116"/>
      <c r="I56" s="136"/>
      <c r="J56" s="116"/>
      <c r="K56" s="116"/>
      <c r="L56" s="116"/>
      <c r="M56" s="116"/>
      <c r="N56" s="116"/>
      <c r="O56" s="116"/>
      <c r="P56" s="116"/>
      <c r="Q56" s="116"/>
      <c r="R56" s="116"/>
      <c r="S56" s="116"/>
      <c r="T56" s="116"/>
      <c r="U56" s="116"/>
      <c r="V56" s="116"/>
      <c r="W56" s="116"/>
      <c r="X56" s="116"/>
      <c r="Y56" s="116"/>
      <c r="Z56" s="116"/>
    </row>
    <row r="57" spans="1:26" ht="15.75" hidden="1" customHeight="1" x14ac:dyDescent="0.15">
      <c r="A57" s="92"/>
      <c r="B57" s="92"/>
      <c r="C57" s="116"/>
      <c r="D57" s="116"/>
      <c r="E57" s="116"/>
      <c r="F57" s="116"/>
      <c r="G57" s="116"/>
      <c r="H57" s="116"/>
      <c r="I57" s="136"/>
      <c r="J57" s="116"/>
      <c r="K57" s="116"/>
      <c r="L57" s="116"/>
      <c r="M57" s="116"/>
      <c r="N57" s="116"/>
      <c r="O57" s="116"/>
      <c r="P57" s="116"/>
      <c r="Q57" s="116"/>
      <c r="R57" s="116"/>
      <c r="S57" s="116"/>
      <c r="T57" s="116"/>
      <c r="U57" s="116"/>
      <c r="V57" s="116"/>
      <c r="W57" s="116"/>
      <c r="X57" s="116"/>
      <c r="Y57" s="116"/>
      <c r="Z57" s="116"/>
    </row>
    <row r="58" spans="1:26" ht="15.75" hidden="1" customHeight="1" x14ac:dyDescent="0.15">
      <c r="A58" s="92"/>
      <c r="B58" s="92"/>
      <c r="C58" s="116"/>
      <c r="D58" s="116"/>
      <c r="E58" s="116"/>
      <c r="F58" s="116"/>
      <c r="G58" s="116"/>
      <c r="H58" s="116"/>
      <c r="I58" s="136"/>
      <c r="J58" s="116"/>
      <c r="K58" s="116"/>
      <c r="L58" s="116"/>
      <c r="M58" s="116"/>
      <c r="N58" s="116"/>
      <c r="O58" s="116"/>
      <c r="P58" s="116"/>
      <c r="Q58" s="116"/>
      <c r="R58" s="116"/>
      <c r="S58" s="116"/>
      <c r="T58" s="116"/>
      <c r="U58" s="116"/>
      <c r="V58" s="116"/>
      <c r="W58" s="116"/>
      <c r="X58" s="116"/>
      <c r="Y58" s="116"/>
      <c r="Z58" s="116"/>
    </row>
    <row r="59" spans="1:26" ht="15" customHeight="1" x14ac:dyDescent="0.15">
      <c r="A59" s="92"/>
      <c r="B59" s="92"/>
      <c r="C59" s="116"/>
      <c r="D59" s="116"/>
      <c r="E59" s="116"/>
      <c r="F59" s="116"/>
      <c r="G59" s="116"/>
      <c r="H59" s="116"/>
      <c r="I59" s="136"/>
      <c r="J59" s="116"/>
      <c r="K59" s="116"/>
      <c r="L59" s="116"/>
      <c r="M59" s="116"/>
      <c r="N59" s="116"/>
      <c r="O59" s="116"/>
      <c r="P59" s="116"/>
      <c r="Q59" s="116"/>
      <c r="R59" s="116"/>
      <c r="S59" s="116"/>
      <c r="T59" s="116"/>
      <c r="U59" s="116"/>
      <c r="V59" s="116"/>
      <c r="W59" s="116"/>
      <c r="X59" s="116"/>
      <c r="Y59" s="116"/>
      <c r="Z59" s="116"/>
    </row>
    <row r="60" spans="1:26" ht="20.100000000000001" customHeight="1" x14ac:dyDescent="0.15">
      <c r="A60" s="92"/>
      <c r="B60" s="92"/>
      <c r="C60" s="103" t="s">
        <v>10</v>
      </c>
      <c r="D60" s="104"/>
      <c r="E60" s="104"/>
      <c r="F60" s="104"/>
      <c r="G60" s="104"/>
      <c r="H60" s="105"/>
      <c r="I60" s="137"/>
    </row>
    <row r="61" spans="1:26" ht="15" customHeight="1" x14ac:dyDescent="0.15">
      <c r="A61" s="92"/>
      <c r="B61" s="92"/>
      <c r="C61" s="106"/>
      <c r="D61" s="107"/>
      <c r="E61" s="107"/>
      <c r="F61" s="107"/>
      <c r="G61" s="107"/>
      <c r="H61" s="107"/>
      <c r="I61" s="108"/>
      <c r="J61" s="108"/>
      <c r="K61" s="108"/>
      <c r="L61" s="108"/>
      <c r="M61" s="108"/>
      <c r="N61" s="108"/>
      <c r="O61" s="108"/>
      <c r="P61" s="108"/>
      <c r="Q61" s="108"/>
      <c r="R61" s="108"/>
      <c r="S61" s="108"/>
      <c r="T61" s="108"/>
      <c r="U61" s="108"/>
      <c r="V61" s="108"/>
      <c r="W61" s="108"/>
      <c r="X61" s="108"/>
      <c r="Y61" s="108"/>
      <c r="Z61" s="109"/>
    </row>
    <row r="62" spans="1:26" ht="60" customHeight="1" x14ac:dyDescent="0.15">
      <c r="A62" s="92"/>
      <c r="B62" s="92"/>
      <c r="C62" s="106"/>
      <c r="D62" s="138" t="s">
        <v>232</v>
      </c>
      <c r="E62" s="138"/>
      <c r="F62" s="138"/>
      <c r="G62" s="138"/>
      <c r="H62" s="138"/>
      <c r="I62" s="138"/>
      <c r="J62" s="138"/>
      <c r="K62" s="138"/>
      <c r="L62" s="138"/>
      <c r="M62" s="138"/>
      <c r="N62" s="138"/>
      <c r="O62" s="138"/>
      <c r="P62" s="138"/>
      <c r="Q62" s="138"/>
      <c r="R62" s="138"/>
      <c r="S62" s="138"/>
      <c r="T62" s="138"/>
      <c r="U62" s="138"/>
      <c r="V62" s="138"/>
      <c r="W62" s="138"/>
      <c r="X62" s="138"/>
      <c r="Y62" s="138"/>
      <c r="Z62" s="115"/>
    </row>
    <row r="63" spans="1:26" ht="20.100000000000001" customHeight="1" x14ac:dyDescent="0.15">
      <c r="A63" s="92">
        <f>IFERROR(IF(AND($I63&lt;&gt;"しない", $I63&lt;&gt;"する"),1001,0),3)</f>
        <v>1001</v>
      </c>
      <c r="B63" s="92"/>
      <c r="C63" s="110"/>
      <c r="D63" s="111">
        <v>1</v>
      </c>
      <c r="E63" s="116" t="s">
        <v>11</v>
      </c>
      <c r="F63" s="116"/>
      <c r="G63" s="116"/>
      <c r="H63" s="116"/>
      <c r="I63" s="35"/>
      <c r="J63" s="35"/>
      <c r="K63" s="35"/>
      <c r="L63" s="35"/>
      <c r="M63" s="35"/>
      <c r="N63" s="116"/>
      <c r="O63" s="116"/>
      <c r="P63" s="116"/>
      <c r="Q63" s="116"/>
      <c r="R63" s="116"/>
      <c r="S63" s="116"/>
      <c r="T63" s="116"/>
      <c r="U63" s="116"/>
      <c r="V63" s="116"/>
      <c r="W63" s="116"/>
      <c r="X63" s="116"/>
      <c r="Y63" s="116"/>
      <c r="Z63" s="115"/>
    </row>
    <row r="64" spans="1:26" ht="20.100000000000001" customHeight="1" x14ac:dyDescent="0.15">
      <c r="A64" s="92"/>
      <c r="B64" s="92"/>
      <c r="C64" s="110"/>
      <c r="D64" s="116"/>
      <c r="E64" s="116"/>
      <c r="F64" s="116"/>
      <c r="G64" s="116"/>
      <c r="H64" s="116"/>
      <c r="I64" s="122"/>
      <c r="J64" s="118" t="s">
        <v>70</v>
      </c>
      <c r="K64" s="117"/>
      <c r="L64" s="117"/>
      <c r="M64" s="117"/>
      <c r="N64" s="117"/>
      <c r="O64" s="117"/>
      <c r="P64" s="117"/>
      <c r="Q64" s="117"/>
      <c r="R64" s="117"/>
      <c r="S64" s="117"/>
      <c r="T64" s="117"/>
      <c r="U64" s="117"/>
      <c r="V64" s="117"/>
      <c r="W64" s="117"/>
      <c r="X64" s="117"/>
      <c r="Y64" s="117"/>
      <c r="Z64" s="115"/>
    </row>
    <row r="65" spans="1:26" ht="20.100000000000001" hidden="1" customHeight="1" x14ac:dyDescent="0.15">
      <c r="A65" s="92"/>
      <c r="B65" s="92"/>
      <c r="C65" s="110"/>
      <c r="D65" s="116"/>
      <c r="E65" s="116"/>
      <c r="F65" s="116"/>
      <c r="G65" s="116"/>
      <c r="H65" s="116"/>
      <c r="I65" s="122"/>
      <c r="J65" s="117"/>
      <c r="K65" s="117"/>
      <c r="L65" s="117"/>
      <c r="M65" s="117"/>
      <c r="N65" s="117"/>
      <c r="O65" s="117"/>
      <c r="P65" s="117"/>
      <c r="Q65" s="117"/>
      <c r="R65" s="117"/>
      <c r="S65" s="117"/>
      <c r="T65" s="117"/>
      <c r="U65" s="117"/>
      <c r="V65" s="117"/>
      <c r="W65" s="117"/>
      <c r="X65" s="117"/>
      <c r="Y65" s="117"/>
      <c r="Z65" s="115"/>
    </row>
    <row r="66" spans="1:26" ht="20.100000000000001" hidden="1" customHeight="1" x14ac:dyDescent="0.15">
      <c r="A66" s="92"/>
      <c r="B66" s="92"/>
      <c r="C66" s="110"/>
      <c r="D66" s="116"/>
      <c r="E66" s="116"/>
      <c r="F66" s="116"/>
      <c r="G66" s="116"/>
      <c r="H66" s="116"/>
      <c r="I66" s="122"/>
      <c r="J66" s="117"/>
      <c r="K66" s="117"/>
      <c r="L66" s="117"/>
      <c r="M66" s="117"/>
      <c r="N66" s="117"/>
      <c r="O66" s="117"/>
      <c r="P66" s="117"/>
      <c r="Q66" s="117"/>
      <c r="R66" s="117"/>
      <c r="S66" s="117"/>
      <c r="T66" s="117"/>
      <c r="U66" s="117"/>
      <c r="V66" s="117"/>
      <c r="W66" s="117"/>
      <c r="X66" s="117"/>
      <c r="Y66" s="117"/>
      <c r="Z66" s="115"/>
    </row>
    <row r="67" spans="1:26" ht="20.100000000000001" hidden="1" customHeight="1" x14ac:dyDescent="0.15">
      <c r="A67" s="92"/>
      <c r="B67" s="92"/>
      <c r="C67" s="110"/>
      <c r="D67" s="116"/>
      <c r="E67" s="116"/>
      <c r="F67" s="116"/>
      <c r="G67" s="116"/>
      <c r="H67" s="116"/>
      <c r="I67" s="122"/>
      <c r="J67" s="117"/>
      <c r="K67" s="117"/>
      <c r="L67" s="117"/>
      <c r="M67" s="117"/>
      <c r="N67" s="117"/>
      <c r="O67" s="117"/>
      <c r="P67" s="117"/>
      <c r="Q67" s="117"/>
      <c r="R67" s="117"/>
      <c r="S67" s="117"/>
      <c r="T67" s="117"/>
      <c r="U67" s="117"/>
      <c r="V67" s="117"/>
      <c r="W67" s="117"/>
      <c r="X67" s="117"/>
      <c r="Y67" s="117"/>
      <c r="Z67" s="115"/>
    </row>
    <row r="68" spans="1:26" ht="20.100000000000001" hidden="1" customHeight="1" x14ac:dyDescent="0.15">
      <c r="A68" s="92"/>
      <c r="B68" s="92"/>
      <c r="C68" s="110"/>
      <c r="D68" s="116"/>
      <c r="E68" s="116"/>
      <c r="F68" s="116"/>
      <c r="G68" s="116"/>
      <c r="H68" s="116"/>
      <c r="I68" s="122"/>
      <c r="J68" s="117"/>
      <c r="K68" s="117"/>
      <c r="L68" s="117"/>
      <c r="M68" s="117"/>
      <c r="N68" s="117"/>
      <c r="O68" s="117"/>
      <c r="P68" s="117"/>
      <c r="Q68" s="117"/>
      <c r="R68" s="117"/>
      <c r="S68" s="117"/>
      <c r="T68" s="117"/>
      <c r="U68" s="117"/>
      <c r="V68" s="117"/>
      <c r="W68" s="117"/>
      <c r="X68" s="117"/>
      <c r="Y68" s="117"/>
      <c r="Z68" s="115"/>
    </row>
    <row r="69" spans="1:26" ht="20.100000000000001" customHeight="1" x14ac:dyDescent="0.15">
      <c r="A69" s="92">
        <f>IFERROR(IF(OR(AND($I63="する",TRIM($I69)=""),AND($I63="しない",NOT(ISBLANK($I69)))),1001,0),3)</f>
        <v>0</v>
      </c>
      <c r="B69" s="92"/>
      <c r="C69" s="110"/>
      <c r="D69" s="111">
        <v>2</v>
      </c>
      <c r="E69" s="87" t="s">
        <v>0</v>
      </c>
      <c r="I69" s="59"/>
      <c r="J69" s="60"/>
      <c r="K69" s="60"/>
      <c r="L69" s="60"/>
      <c r="M69" s="60"/>
      <c r="N69" s="116"/>
      <c r="O69" s="116"/>
      <c r="P69" s="116"/>
      <c r="Q69" s="116"/>
      <c r="R69" s="116"/>
      <c r="S69" s="116"/>
      <c r="T69" s="116"/>
      <c r="U69" s="116"/>
      <c r="V69" s="116"/>
      <c r="W69" s="116"/>
      <c r="X69" s="116"/>
      <c r="Y69" s="116"/>
      <c r="Z69" s="115"/>
    </row>
    <row r="70" spans="1:26" ht="20.100000000000001" customHeight="1" x14ac:dyDescent="0.15">
      <c r="A70" s="92"/>
      <c r="B70" s="92"/>
      <c r="C70" s="110"/>
      <c r="D70" s="111"/>
      <c r="E70" s="116"/>
      <c r="F70" s="116"/>
      <c r="G70" s="116"/>
      <c r="H70" s="116"/>
      <c r="I70" s="113"/>
      <c r="J70" s="118" t="s">
        <v>167</v>
      </c>
      <c r="K70" s="117"/>
      <c r="L70" s="117"/>
      <c r="M70" s="117"/>
      <c r="N70" s="117"/>
      <c r="O70" s="117"/>
      <c r="P70" s="117"/>
      <c r="Q70" s="117"/>
      <c r="R70" s="117"/>
      <c r="S70" s="117"/>
      <c r="T70" s="117"/>
      <c r="U70" s="117"/>
      <c r="V70" s="117"/>
      <c r="W70" s="117"/>
      <c r="X70" s="117"/>
      <c r="Y70" s="117"/>
      <c r="Z70" s="115"/>
    </row>
    <row r="71" spans="1:26" ht="20.100000000000001" customHeight="1" x14ac:dyDescent="0.15">
      <c r="A71" s="92">
        <f>IFERROR(IF(OR(AND($I63="する", LEFT($I71,3)&lt;&gt;"北海道"),AND($I63="しない",NOT(ISBLANK($I71)))),1001,0),3)</f>
        <v>0</v>
      </c>
      <c r="B71" s="92"/>
      <c r="C71" s="110"/>
      <c r="D71" s="111">
        <v>3</v>
      </c>
      <c r="E71" s="87" t="s">
        <v>108</v>
      </c>
      <c r="I71" s="52"/>
      <c r="J71" s="52"/>
      <c r="K71" s="52"/>
      <c r="L71" s="52"/>
      <c r="M71" s="52"/>
      <c r="N71" s="52"/>
      <c r="O71" s="52"/>
      <c r="P71" s="52"/>
      <c r="Q71" s="53"/>
      <c r="R71" s="52"/>
      <c r="S71" s="52"/>
      <c r="T71" s="52"/>
      <c r="U71" s="52"/>
      <c r="V71" s="52"/>
      <c r="W71" s="52"/>
      <c r="X71" s="52"/>
      <c r="Y71" s="52"/>
      <c r="Z71" s="115"/>
    </row>
    <row r="72" spans="1:26" ht="20.100000000000001" customHeight="1" x14ac:dyDescent="0.15">
      <c r="A72" s="92"/>
      <c r="B72" s="92"/>
      <c r="C72" s="110"/>
      <c r="D72" s="111"/>
      <c r="E72" s="116"/>
      <c r="F72" s="116"/>
      <c r="G72" s="116"/>
      <c r="H72" s="116"/>
      <c r="I72" s="113"/>
      <c r="J72" s="118" t="s">
        <v>248</v>
      </c>
      <c r="K72" s="117"/>
      <c r="L72" s="117"/>
      <c r="M72" s="117"/>
      <c r="N72" s="117"/>
      <c r="O72" s="117"/>
      <c r="P72" s="117"/>
      <c r="Q72" s="117"/>
      <c r="R72" s="117"/>
      <c r="S72" s="117"/>
      <c r="T72" s="117"/>
      <c r="U72" s="117"/>
      <c r="V72" s="117"/>
      <c r="W72" s="117"/>
      <c r="X72" s="117"/>
      <c r="Y72" s="117"/>
      <c r="Z72" s="115"/>
    </row>
    <row r="73" spans="1:26" ht="20.100000000000001" customHeight="1" x14ac:dyDescent="0.15">
      <c r="A73" s="92">
        <f>IFERROR(IF(OR(AND($I63="する",TRIM($I73)=""),AND($I63="しない",NOT(ISBLANK($I73)))),1001,0),3)</f>
        <v>0</v>
      </c>
      <c r="B73" s="92"/>
      <c r="C73" s="110"/>
      <c r="D73" s="111">
        <v>4</v>
      </c>
      <c r="E73" s="87" t="s">
        <v>147</v>
      </c>
      <c r="I73" s="35"/>
      <c r="J73" s="35"/>
      <c r="K73" s="35"/>
      <c r="L73" s="35"/>
      <c r="M73" s="35"/>
      <c r="N73" s="35"/>
      <c r="O73" s="35"/>
      <c r="P73" s="35"/>
      <c r="Q73" s="54"/>
      <c r="R73" s="35"/>
      <c r="S73" s="35"/>
      <c r="T73" s="35"/>
      <c r="U73" s="35"/>
      <c r="V73" s="35"/>
      <c r="W73" s="35"/>
      <c r="X73" s="35"/>
      <c r="Y73" s="35"/>
      <c r="Z73" s="115"/>
    </row>
    <row r="74" spans="1:26" ht="30" customHeight="1" x14ac:dyDescent="0.15">
      <c r="A74" s="92"/>
      <c r="B74" s="92"/>
      <c r="C74" s="119"/>
      <c r="D74" s="116"/>
      <c r="I74" s="113"/>
      <c r="J74" s="139" t="s">
        <v>230</v>
      </c>
      <c r="K74" s="139"/>
      <c r="L74" s="139"/>
      <c r="M74" s="139"/>
      <c r="N74" s="139"/>
      <c r="O74" s="139"/>
      <c r="P74" s="139"/>
      <c r="Q74" s="139"/>
      <c r="R74" s="139"/>
      <c r="S74" s="139"/>
      <c r="T74" s="139"/>
      <c r="U74" s="139"/>
      <c r="V74" s="139"/>
      <c r="W74" s="139"/>
      <c r="X74" s="139"/>
      <c r="Y74" s="139"/>
      <c r="Z74" s="115"/>
    </row>
    <row r="75" spans="1:26" ht="20.100000000000001" customHeight="1" x14ac:dyDescent="0.15">
      <c r="A75" s="92">
        <f>IFERROR(IF(OR(AND($I63="する",TRIM($I75)=""),AND($I63="しない",NOT(ISBLANK($I75)))),1001,0),3)</f>
        <v>0</v>
      </c>
      <c r="B75" s="92"/>
      <c r="C75" s="110"/>
      <c r="D75" s="111">
        <v>5</v>
      </c>
      <c r="E75" s="87" t="s">
        <v>1</v>
      </c>
      <c r="I75" s="35"/>
      <c r="J75" s="35"/>
      <c r="K75" s="35"/>
      <c r="L75" s="35"/>
      <c r="M75" s="35"/>
      <c r="N75" s="35"/>
      <c r="O75" s="35"/>
      <c r="P75" s="35"/>
      <c r="Q75" s="35"/>
      <c r="R75" s="35"/>
      <c r="S75" s="35"/>
      <c r="T75" s="35"/>
      <c r="U75" s="35"/>
      <c r="V75" s="35"/>
      <c r="W75" s="35"/>
      <c r="X75" s="35"/>
      <c r="Y75" s="35"/>
      <c r="Z75" s="115"/>
    </row>
    <row r="76" spans="1:26" ht="30" customHeight="1" x14ac:dyDescent="0.15">
      <c r="A76" s="92"/>
      <c r="B76" s="92"/>
      <c r="C76" s="119"/>
      <c r="D76" s="116"/>
      <c r="E76" s="116"/>
      <c r="F76" s="116"/>
      <c r="G76" s="116"/>
      <c r="H76" s="116"/>
      <c r="I76" s="113"/>
      <c r="J76" s="139" t="s">
        <v>231</v>
      </c>
      <c r="K76" s="139"/>
      <c r="L76" s="139"/>
      <c r="M76" s="139"/>
      <c r="N76" s="139"/>
      <c r="O76" s="139"/>
      <c r="P76" s="139"/>
      <c r="Q76" s="139"/>
      <c r="R76" s="139"/>
      <c r="S76" s="139"/>
      <c r="T76" s="139"/>
      <c r="U76" s="139"/>
      <c r="V76" s="139"/>
      <c r="W76" s="139"/>
      <c r="X76" s="139"/>
      <c r="Y76" s="139"/>
      <c r="Z76" s="115"/>
    </row>
    <row r="77" spans="1:26" ht="20.100000000000001" customHeight="1" x14ac:dyDescent="0.15">
      <c r="A77" s="92">
        <f>IFERROR(IF(OR(AND($I63="する",TRIM($I77)=""),AND($I63="しない",NOT(ISBLANK($I77)))),1001,0),3)</f>
        <v>0</v>
      </c>
      <c r="B77" s="92"/>
      <c r="C77" s="110"/>
      <c r="D77" s="111">
        <v>6</v>
      </c>
      <c r="E77" s="87" t="s">
        <v>142</v>
      </c>
      <c r="I77" s="35"/>
      <c r="J77" s="35"/>
      <c r="K77" s="35"/>
      <c r="L77" s="35"/>
      <c r="M77" s="35"/>
      <c r="N77" s="35"/>
      <c r="O77" s="35"/>
      <c r="P77" s="35"/>
      <c r="Q77" s="35"/>
      <c r="R77" s="35"/>
      <c r="S77" s="35"/>
      <c r="T77" s="35"/>
      <c r="U77" s="35"/>
      <c r="V77" s="35"/>
      <c r="W77" s="35"/>
      <c r="X77" s="35"/>
      <c r="Y77" s="35"/>
      <c r="Z77" s="115"/>
    </row>
    <row r="78" spans="1:26" ht="20.100000000000001" customHeight="1" x14ac:dyDescent="0.15">
      <c r="A78" s="92"/>
      <c r="B78" s="92"/>
      <c r="C78" s="119"/>
      <c r="D78" s="116"/>
      <c r="E78" s="116"/>
      <c r="F78" s="116"/>
      <c r="G78" s="116"/>
      <c r="H78" s="116"/>
      <c r="I78" s="113"/>
      <c r="J78" s="128" t="s">
        <v>155</v>
      </c>
      <c r="K78" s="117"/>
      <c r="L78" s="117"/>
      <c r="M78" s="117"/>
      <c r="N78" s="117"/>
      <c r="O78" s="117"/>
      <c r="P78" s="117"/>
      <c r="Q78" s="117"/>
      <c r="R78" s="117"/>
      <c r="S78" s="117"/>
      <c r="T78" s="117"/>
      <c r="U78" s="117"/>
      <c r="V78" s="117"/>
      <c r="W78" s="117"/>
      <c r="X78" s="117"/>
      <c r="Y78" s="117"/>
      <c r="Z78" s="115"/>
    </row>
    <row r="79" spans="1:26" ht="20.100000000000001" customHeight="1" x14ac:dyDescent="0.15">
      <c r="A79" s="92">
        <f>IFERROR(IF(OR(AND($I63="する",OR(TRIM($I79)="", NOT(OR(IFERROR(SEARCH(" ",$I79),0)&gt;0, IFERROR(SEARCH("　",$I79),0)&gt;0)))),AND($I63="しない",NOT(ISBLANK($I79)))),1001,0),3)</f>
        <v>0</v>
      </c>
      <c r="B79" s="92"/>
      <c r="C79" s="110"/>
      <c r="D79" s="111">
        <v>7</v>
      </c>
      <c r="E79" s="87" t="s">
        <v>143</v>
      </c>
      <c r="I79" s="35"/>
      <c r="J79" s="35"/>
      <c r="K79" s="35"/>
      <c r="L79" s="35"/>
      <c r="M79" s="35"/>
      <c r="N79" s="35"/>
      <c r="O79" s="35"/>
      <c r="P79" s="35"/>
      <c r="Q79" s="35"/>
      <c r="R79" s="35"/>
      <c r="S79" s="35"/>
      <c r="T79" s="35"/>
      <c r="U79" s="35"/>
      <c r="V79" s="35"/>
      <c r="W79" s="35"/>
      <c r="X79" s="35"/>
      <c r="Y79" s="35"/>
      <c r="Z79" s="115"/>
    </row>
    <row r="80" spans="1:26" ht="20.100000000000001" customHeight="1" x14ac:dyDescent="0.15">
      <c r="A80" s="92"/>
      <c r="B80" s="92"/>
      <c r="C80" s="119"/>
      <c r="D80" s="116"/>
      <c r="E80" s="140" t="s">
        <v>149</v>
      </c>
      <c r="F80" s="116"/>
      <c r="G80" s="116"/>
      <c r="H80" s="116"/>
      <c r="I80" s="122"/>
      <c r="J80" s="118" t="s">
        <v>144</v>
      </c>
      <c r="K80" s="118"/>
      <c r="L80" s="118"/>
      <c r="M80" s="118"/>
      <c r="N80" s="118"/>
      <c r="O80" s="118"/>
      <c r="P80" s="118"/>
      <c r="Q80" s="118"/>
      <c r="R80" s="118"/>
      <c r="S80" s="118"/>
      <c r="T80" s="118"/>
      <c r="U80" s="118"/>
      <c r="V80" s="118"/>
      <c r="W80" s="118"/>
      <c r="X80" s="118"/>
      <c r="Y80" s="118"/>
      <c r="Z80" s="115"/>
    </row>
    <row r="81" spans="1:27" ht="20.100000000000001" customHeight="1" x14ac:dyDescent="0.15">
      <c r="A81" s="92">
        <f>IFERROR(IF(OR(AND($I63="する",OR(TRIM($I81)="", NOT(OR(IFERROR(SEARCH(" ",$I81),0)&gt;0, IFERROR(SEARCH("　",$I81),0)&gt;0)))),AND($I63="しない",NOT(ISBLANK($I81)))),1001,0),3)</f>
        <v>0</v>
      </c>
      <c r="B81" s="92"/>
      <c r="C81" s="110"/>
      <c r="D81" s="111">
        <v>8</v>
      </c>
      <c r="E81" s="87" t="s">
        <v>143</v>
      </c>
      <c r="I81" s="35"/>
      <c r="J81" s="35"/>
      <c r="K81" s="35"/>
      <c r="L81" s="35"/>
      <c r="M81" s="35"/>
      <c r="N81" s="35"/>
      <c r="O81" s="35"/>
      <c r="P81" s="35"/>
      <c r="Q81" s="35"/>
      <c r="R81" s="35"/>
      <c r="S81" s="35"/>
      <c r="T81" s="35"/>
      <c r="U81" s="35"/>
      <c r="V81" s="35"/>
      <c r="W81" s="35"/>
      <c r="X81" s="35"/>
      <c r="Y81" s="35"/>
      <c r="Z81" s="115"/>
    </row>
    <row r="82" spans="1:27" ht="20.100000000000001" customHeight="1" x14ac:dyDescent="0.15">
      <c r="A82" s="92"/>
      <c r="B82" s="92"/>
      <c r="C82" s="119"/>
      <c r="D82" s="116"/>
      <c r="E82" s="116"/>
      <c r="F82" s="116"/>
      <c r="G82" s="116"/>
      <c r="H82" s="116"/>
      <c r="I82" s="122"/>
      <c r="J82" s="118" t="s">
        <v>5</v>
      </c>
      <c r="K82" s="118"/>
      <c r="L82" s="118"/>
      <c r="M82" s="118"/>
      <c r="N82" s="118"/>
      <c r="O82" s="118"/>
      <c r="P82" s="118"/>
      <c r="Q82" s="118"/>
      <c r="R82" s="118"/>
      <c r="S82" s="118"/>
      <c r="T82" s="118"/>
      <c r="U82" s="118"/>
      <c r="V82" s="118"/>
      <c r="W82" s="118"/>
      <c r="X82" s="118"/>
      <c r="Y82" s="118"/>
      <c r="Z82" s="115"/>
    </row>
    <row r="83" spans="1:27" ht="20.100000000000001" customHeight="1" x14ac:dyDescent="0.15">
      <c r="A83" s="92">
        <f>IFERROR(IF(OR(AND($I63="する",NOT(AND(TRIM($I83)&lt;&gt;"",ISNUMBER(VALUE(SUBSTITUTE($I83,"-",""))),IFERROR(SEARCH("-",$I83),0)&gt;0))), AND($I63="しない",NOT(ISBLANK($I83)))),1001,0),3)</f>
        <v>0</v>
      </c>
      <c r="B83" s="92"/>
      <c r="C83" s="110"/>
      <c r="D83" s="111">
        <v>9</v>
      </c>
      <c r="E83" s="87" t="s">
        <v>3</v>
      </c>
      <c r="I83" s="35"/>
      <c r="J83" s="35"/>
      <c r="K83" s="35"/>
      <c r="L83" s="35"/>
      <c r="M83" s="35"/>
      <c r="O83" s="123" t="s">
        <v>102</v>
      </c>
      <c r="P83" s="1"/>
      <c r="Q83" s="87" t="s">
        <v>103</v>
      </c>
      <c r="Y83" s="117"/>
      <c r="Z83" s="115"/>
    </row>
    <row r="84" spans="1:27" ht="20.100000000000001" customHeight="1" x14ac:dyDescent="0.15">
      <c r="A84" s="92">
        <f>IFERROR(IF(AND($I63="しない",NOT(ISBLANK($P83))),1001,0),3)</f>
        <v>0</v>
      </c>
      <c r="B84" s="92"/>
      <c r="C84" s="119"/>
      <c r="D84" s="116"/>
      <c r="E84" s="116"/>
      <c r="F84" s="116"/>
      <c r="G84" s="116"/>
      <c r="H84" s="116"/>
      <c r="I84" s="113"/>
      <c r="J84" s="118" t="s">
        <v>145</v>
      </c>
      <c r="K84" s="117"/>
      <c r="L84" s="117"/>
      <c r="M84" s="117"/>
      <c r="N84" s="117"/>
      <c r="O84" s="117"/>
      <c r="P84" s="117"/>
      <c r="Q84" s="117"/>
      <c r="R84" s="117"/>
      <c r="S84" s="117"/>
      <c r="T84" s="117"/>
      <c r="U84" s="117"/>
      <c r="V84" s="117"/>
      <c r="W84" s="117"/>
      <c r="X84" s="117"/>
      <c r="Y84" s="117"/>
      <c r="Z84" s="115"/>
    </row>
    <row r="85" spans="1:27" ht="20.100000000000001" customHeight="1" x14ac:dyDescent="0.15">
      <c r="A85" s="92">
        <f>IFERROR(IF(OR(AND($I63="する",AND(TRIM($I85)&lt;&gt;"",NOT(AND(ISNUMBER(VALUE(SUBSTITUTE($I85,"-",""))),IFERROR(SEARCH("-",$I85),0)&gt;0)))), AND($I63="しない",NOT(ISBLANK($I85)))),1001,0),3)</f>
        <v>0</v>
      </c>
      <c r="B85" s="92"/>
      <c r="C85" s="110"/>
      <c r="D85" s="111">
        <v>10</v>
      </c>
      <c r="E85" s="87" t="s">
        <v>4</v>
      </c>
      <c r="I85" s="35"/>
      <c r="J85" s="35"/>
      <c r="K85" s="35"/>
      <c r="L85" s="35"/>
      <c r="M85" s="35"/>
      <c r="N85" s="117"/>
      <c r="O85" s="117"/>
      <c r="P85" s="117"/>
      <c r="Q85" s="117"/>
      <c r="R85" s="117"/>
      <c r="S85" s="117"/>
      <c r="T85" s="117"/>
      <c r="U85" s="117"/>
      <c r="V85" s="117"/>
      <c r="W85" s="117"/>
      <c r="X85" s="117"/>
      <c r="Y85" s="117"/>
      <c r="Z85" s="115"/>
    </row>
    <row r="86" spans="1:27" ht="20.100000000000001" customHeight="1" x14ac:dyDescent="0.15">
      <c r="A86" s="92"/>
      <c r="B86" s="92"/>
      <c r="C86" s="119"/>
      <c r="D86" s="116"/>
      <c r="E86" s="116"/>
      <c r="F86" s="116"/>
      <c r="G86" s="116"/>
      <c r="H86" s="116"/>
      <c r="I86" s="113"/>
      <c r="J86" s="118" t="s">
        <v>145</v>
      </c>
      <c r="K86" s="117"/>
      <c r="L86" s="117"/>
      <c r="M86" s="117"/>
      <c r="N86" s="117"/>
      <c r="O86" s="117"/>
      <c r="P86" s="117"/>
      <c r="Q86" s="117"/>
      <c r="R86" s="117"/>
      <c r="S86" s="117"/>
      <c r="T86" s="117"/>
      <c r="U86" s="117"/>
      <c r="V86" s="117"/>
      <c r="W86" s="117"/>
      <c r="X86" s="117"/>
      <c r="Y86" s="117"/>
      <c r="Z86" s="115"/>
    </row>
    <row r="87" spans="1:27" ht="20.100000000000001" customHeight="1" x14ac:dyDescent="0.15">
      <c r="A87" s="92">
        <f>IFERROR(IF(OR(AND($I63="する",AND(TRIM($I87)&lt;&gt;"",NOT(IFERROR(SEARCH("@",$I87),0)&gt;0))),AND($I63="しない",NOT(ISBLANK($I87)))),1001,0),3)</f>
        <v>0</v>
      </c>
      <c r="B87" s="92"/>
      <c r="C87" s="119"/>
      <c r="D87" s="111">
        <v>11</v>
      </c>
      <c r="E87" s="87" t="s">
        <v>109</v>
      </c>
      <c r="I87" s="35"/>
      <c r="J87" s="35"/>
      <c r="K87" s="35"/>
      <c r="L87" s="35"/>
      <c r="M87" s="35"/>
      <c r="N87" s="35"/>
      <c r="O87" s="35"/>
      <c r="P87" s="35"/>
      <c r="Q87" s="58"/>
      <c r="R87" s="35"/>
      <c r="S87" s="35"/>
      <c r="T87" s="35"/>
      <c r="U87" s="35"/>
      <c r="V87" s="35"/>
      <c r="W87" s="35"/>
      <c r="X87" s="35"/>
      <c r="Y87" s="35"/>
      <c r="Z87" s="115"/>
    </row>
    <row r="88" spans="1:27" ht="20.100000000000001" customHeight="1" x14ac:dyDescent="0.15">
      <c r="A88" s="92"/>
      <c r="B88" s="92"/>
      <c r="C88" s="119"/>
      <c r="D88" s="111"/>
      <c r="I88" s="113"/>
      <c r="J88" s="124" t="s">
        <v>165</v>
      </c>
      <c r="K88" s="141"/>
      <c r="L88" s="117"/>
      <c r="M88" s="117"/>
      <c r="N88" s="117"/>
      <c r="O88" s="117"/>
      <c r="P88" s="117"/>
      <c r="Q88" s="142"/>
      <c r="R88" s="117"/>
      <c r="S88" s="117"/>
      <c r="T88" s="117"/>
      <c r="U88" s="117"/>
      <c r="V88" s="117"/>
      <c r="W88" s="117"/>
      <c r="X88" s="117"/>
      <c r="Y88" s="117"/>
      <c r="Z88" s="116"/>
      <c r="AA88" s="127"/>
    </row>
    <row r="89" spans="1:27" ht="20.100000000000001" customHeight="1" x14ac:dyDescent="0.15">
      <c r="A89" s="92"/>
      <c r="B89" s="92"/>
      <c r="C89" s="130"/>
      <c r="D89" s="131"/>
      <c r="E89" s="131"/>
      <c r="F89" s="131"/>
      <c r="G89" s="131"/>
      <c r="H89" s="131"/>
      <c r="I89" s="143"/>
      <c r="J89" s="144"/>
      <c r="K89" s="145"/>
      <c r="L89" s="144"/>
      <c r="M89" s="144"/>
      <c r="N89" s="144"/>
      <c r="O89" s="144"/>
      <c r="P89" s="144"/>
      <c r="Q89" s="146"/>
      <c r="R89" s="144"/>
      <c r="S89" s="144"/>
      <c r="T89" s="144"/>
      <c r="U89" s="144"/>
      <c r="V89" s="144"/>
      <c r="W89" s="144"/>
      <c r="X89" s="144"/>
      <c r="Y89" s="144"/>
      <c r="Z89" s="131"/>
      <c r="AA89" s="127"/>
    </row>
    <row r="90" spans="1:27" ht="20.100000000000001" customHeight="1" x14ac:dyDescent="0.15">
      <c r="A90" s="92"/>
      <c r="B90" s="92"/>
      <c r="C90" s="116"/>
      <c r="D90" s="116"/>
      <c r="E90" s="116"/>
      <c r="F90" s="116"/>
      <c r="G90" s="116"/>
      <c r="H90" s="116"/>
      <c r="I90" s="135"/>
      <c r="J90" s="116"/>
      <c r="K90" s="147"/>
      <c r="L90" s="116"/>
      <c r="M90" s="116"/>
      <c r="N90" s="116"/>
      <c r="O90" s="116"/>
      <c r="P90" s="116"/>
      <c r="Q90" s="116"/>
      <c r="R90" s="116"/>
      <c r="S90" s="116"/>
      <c r="T90" s="116"/>
      <c r="U90" s="116"/>
      <c r="V90" s="116"/>
      <c r="W90" s="116"/>
      <c r="X90" s="116"/>
      <c r="Y90" s="116"/>
      <c r="Z90" s="116"/>
    </row>
    <row r="91" spans="1:27" ht="15.75" hidden="1" customHeight="1" x14ac:dyDescent="0.15">
      <c r="A91" s="92"/>
      <c r="B91" s="92"/>
      <c r="C91" s="116"/>
      <c r="D91" s="116"/>
      <c r="E91" s="116"/>
      <c r="F91" s="116"/>
      <c r="G91" s="116"/>
      <c r="H91" s="116"/>
      <c r="I91" s="135"/>
      <c r="J91" s="116"/>
      <c r="K91" s="147"/>
      <c r="L91" s="116"/>
      <c r="M91" s="116"/>
      <c r="N91" s="116"/>
      <c r="O91" s="116"/>
      <c r="P91" s="116"/>
      <c r="Q91" s="116"/>
      <c r="R91" s="116"/>
      <c r="S91" s="116"/>
      <c r="T91" s="116"/>
      <c r="U91" s="116"/>
      <c r="V91" s="116"/>
      <c r="W91" s="116"/>
      <c r="X91" s="116"/>
      <c r="Y91" s="116"/>
      <c r="Z91" s="116"/>
    </row>
    <row r="92" spans="1:27" ht="15.75" hidden="1" customHeight="1" x14ac:dyDescent="0.15">
      <c r="A92" s="92"/>
      <c r="B92" s="92"/>
      <c r="C92" s="116"/>
      <c r="D92" s="116"/>
      <c r="E92" s="116"/>
      <c r="F92" s="116"/>
      <c r="G92" s="116"/>
      <c r="H92" s="116"/>
      <c r="I92" s="135"/>
      <c r="J92" s="116"/>
      <c r="K92" s="147"/>
      <c r="L92" s="116"/>
      <c r="M92" s="116"/>
      <c r="N92" s="116"/>
      <c r="O92" s="116"/>
      <c r="P92" s="116"/>
      <c r="Q92" s="116"/>
      <c r="R92" s="116"/>
      <c r="S92" s="116"/>
      <c r="T92" s="116"/>
      <c r="U92" s="116"/>
      <c r="V92" s="116"/>
      <c r="W92" s="116"/>
      <c r="X92" s="116"/>
      <c r="Y92" s="116"/>
      <c r="Z92" s="116"/>
    </row>
    <row r="93" spans="1:27" ht="15.75" hidden="1" customHeight="1" x14ac:dyDescent="0.15">
      <c r="A93" s="92"/>
      <c r="B93" s="92"/>
      <c r="C93" s="116"/>
      <c r="D93" s="116"/>
      <c r="E93" s="116"/>
      <c r="F93" s="116"/>
      <c r="G93" s="116"/>
      <c r="H93" s="116"/>
      <c r="I93" s="135"/>
      <c r="J93" s="116"/>
      <c r="K93" s="147"/>
      <c r="L93" s="116"/>
      <c r="M93" s="116"/>
      <c r="N93" s="116"/>
      <c r="O93" s="116"/>
      <c r="P93" s="116"/>
      <c r="Q93" s="116"/>
      <c r="R93" s="116"/>
      <c r="S93" s="116"/>
      <c r="T93" s="116"/>
      <c r="U93" s="116"/>
      <c r="V93" s="116"/>
      <c r="W93" s="116"/>
      <c r="X93" s="116"/>
      <c r="Y93" s="116"/>
      <c r="Z93" s="116"/>
    </row>
    <row r="94" spans="1:27" ht="15.75" hidden="1" customHeight="1" x14ac:dyDescent="0.15">
      <c r="A94" s="92"/>
      <c r="B94" s="92"/>
      <c r="C94" s="116"/>
      <c r="D94" s="116"/>
      <c r="E94" s="116"/>
      <c r="F94" s="116"/>
      <c r="G94" s="116"/>
      <c r="H94" s="116"/>
      <c r="I94" s="135"/>
      <c r="J94" s="116"/>
      <c r="K94" s="147"/>
      <c r="L94" s="116"/>
      <c r="M94" s="116"/>
      <c r="N94" s="116"/>
      <c r="O94" s="116"/>
      <c r="P94" s="116"/>
      <c r="Q94" s="116"/>
      <c r="R94" s="116"/>
      <c r="S94" s="116"/>
      <c r="T94" s="116"/>
      <c r="U94" s="116"/>
      <c r="V94" s="116"/>
      <c r="W94" s="116"/>
      <c r="X94" s="116"/>
      <c r="Y94" s="116"/>
      <c r="Z94" s="116"/>
    </row>
    <row r="95" spans="1:27" ht="15.75" hidden="1" customHeight="1" x14ac:dyDescent="0.15">
      <c r="A95" s="92"/>
      <c r="B95" s="92"/>
      <c r="C95" s="116"/>
      <c r="D95" s="116"/>
      <c r="E95" s="116"/>
      <c r="F95" s="116"/>
      <c r="G95" s="116"/>
      <c r="H95" s="116"/>
      <c r="I95" s="135"/>
      <c r="J95" s="116"/>
      <c r="K95" s="147"/>
      <c r="L95" s="116"/>
      <c r="M95" s="116"/>
      <c r="N95" s="116"/>
      <c r="O95" s="116"/>
      <c r="P95" s="116"/>
      <c r="Q95" s="116"/>
      <c r="R95" s="116"/>
      <c r="S95" s="116"/>
      <c r="T95" s="116"/>
      <c r="U95" s="116"/>
      <c r="V95" s="116"/>
      <c r="W95" s="116"/>
      <c r="X95" s="116"/>
      <c r="Y95" s="116"/>
      <c r="Z95" s="116"/>
    </row>
    <row r="96" spans="1:27" ht="15.75" hidden="1" customHeight="1" x14ac:dyDescent="0.15">
      <c r="A96" s="92"/>
      <c r="B96" s="92"/>
      <c r="C96" s="116"/>
      <c r="D96" s="116"/>
      <c r="E96" s="116"/>
      <c r="F96" s="116"/>
      <c r="G96" s="116"/>
      <c r="H96" s="116"/>
      <c r="I96" s="135"/>
      <c r="J96" s="116"/>
      <c r="K96" s="147"/>
      <c r="L96" s="116"/>
      <c r="M96" s="116"/>
      <c r="N96" s="116"/>
      <c r="O96" s="116"/>
      <c r="P96" s="116"/>
      <c r="Q96" s="116"/>
      <c r="R96" s="116"/>
      <c r="S96" s="116"/>
      <c r="T96" s="116"/>
      <c r="U96" s="116"/>
      <c r="V96" s="116"/>
      <c r="W96" s="116"/>
      <c r="X96" s="116"/>
      <c r="Y96" s="116"/>
      <c r="Z96" s="116"/>
    </row>
    <row r="97" spans="1:26" ht="15.75" hidden="1" customHeight="1" x14ac:dyDescent="0.15">
      <c r="A97" s="92"/>
      <c r="B97" s="92"/>
      <c r="C97" s="116"/>
      <c r="D97" s="116"/>
      <c r="E97" s="116"/>
      <c r="F97" s="116"/>
      <c r="G97" s="116"/>
      <c r="H97" s="116"/>
      <c r="I97" s="135"/>
      <c r="J97" s="116"/>
      <c r="K97" s="147"/>
      <c r="L97" s="116"/>
      <c r="M97" s="116"/>
      <c r="N97" s="116"/>
      <c r="O97" s="116"/>
      <c r="P97" s="116"/>
      <c r="Q97" s="116"/>
      <c r="R97" s="116"/>
      <c r="S97" s="116"/>
      <c r="T97" s="116"/>
      <c r="U97" s="116"/>
      <c r="V97" s="116"/>
      <c r="W97" s="116"/>
      <c r="X97" s="116"/>
      <c r="Y97" s="116"/>
      <c r="Z97" s="116"/>
    </row>
    <row r="98" spans="1:26" ht="15.75" hidden="1" customHeight="1" x14ac:dyDescent="0.15">
      <c r="A98" s="92"/>
      <c r="B98" s="92"/>
      <c r="C98" s="116"/>
      <c r="D98" s="116"/>
      <c r="E98" s="116"/>
      <c r="F98" s="116"/>
      <c r="G98" s="116"/>
      <c r="H98" s="116"/>
      <c r="I98" s="135"/>
      <c r="J98" s="116"/>
      <c r="K98" s="147"/>
      <c r="L98" s="116"/>
      <c r="M98" s="116"/>
      <c r="N98" s="116"/>
      <c r="O98" s="116"/>
      <c r="P98" s="116"/>
      <c r="Q98" s="116"/>
      <c r="R98" s="116"/>
      <c r="S98" s="116"/>
      <c r="T98" s="116"/>
      <c r="U98" s="116"/>
      <c r="V98" s="116"/>
      <c r="W98" s="116"/>
      <c r="X98" s="116"/>
      <c r="Y98" s="116"/>
      <c r="Z98" s="116"/>
    </row>
    <row r="99" spans="1:26" ht="15.75" hidden="1" customHeight="1" x14ac:dyDescent="0.15">
      <c r="A99" s="92"/>
      <c r="B99" s="92"/>
      <c r="C99" s="116"/>
      <c r="D99" s="116"/>
      <c r="E99" s="116"/>
      <c r="F99" s="116"/>
      <c r="G99" s="116"/>
      <c r="H99" s="116"/>
      <c r="I99" s="135"/>
      <c r="J99" s="116"/>
      <c r="K99" s="147"/>
      <c r="L99" s="116"/>
      <c r="M99" s="116"/>
      <c r="N99" s="116"/>
      <c r="O99" s="116"/>
      <c r="P99" s="116"/>
      <c r="Q99" s="116"/>
      <c r="R99" s="116"/>
      <c r="S99" s="116"/>
      <c r="T99" s="116"/>
      <c r="U99" s="116"/>
      <c r="V99" s="116"/>
      <c r="W99" s="116"/>
      <c r="X99" s="116"/>
      <c r="Y99" s="116"/>
      <c r="Z99" s="116"/>
    </row>
    <row r="100" spans="1:26" ht="15.75" hidden="1" customHeight="1" x14ac:dyDescent="0.15">
      <c r="A100" s="92"/>
      <c r="B100" s="92"/>
      <c r="C100" s="116"/>
      <c r="D100" s="116"/>
      <c r="E100" s="116"/>
      <c r="F100" s="116"/>
      <c r="G100" s="116"/>
      <c r="H100" s="116"/>
      <c r="I100" s="135"/>
      <c r="J100" s="116"/>
      <c r="K100" s="147"/>
      <c r="L100" s="116"/>
      <c r="M100" s="116"/>
      <c r="N100" s="116"/>
      <c r="O100" s="116"/>
      <c r="P100" s="116"/>
      <c r="Q100" s="116"/>
      <c r="R100" s="116"/>
      <c r="S100" s="116"/>
      <c r="T100" s="116"/>
      <c r="U100" s="116"/>
      <c r="V100" s="116"/>
      <c r="W100" s="116"/>
      <c r="X100" s="116"/>
      <c r="Y100" s="116"/>
      <c r="Z100" s="116"/>
    </row>
    <row r="101" spans="1:26" ht="15.75" hidden="1" customHeight="1" x14ac:dyDescent="0.15">
      <c r="A101" s="92"/>
      <c r="B101" s="92"/>
      <c r="C101" s="116"/>
      <c r="D101" s="116"/>
      <c r="E101" s="116"/>
      <c r="F101" s="116"/>
      <c r="G101" s="116"/>
      <c r="H101" s="116"/>
      <c r="I101" s="135"/>
      <c r="J101" s="116"/>
      <c r="K101" s="147"/>
      <c r="L101" s="116"/>
      <c r="M101" s="116"/>
      <c r="N101" s="116"/>
      <c r="O101" s="116"/>
      <c r="P101" s="116"/>
      <c r="Q101" s="116"/>
      <c r="R101" s="116"/>
      <c r="S101" s="116"/>
      <c r="T101" s="116"/>
      <c r="U101" s="116"/>
      <c r="V101" s="116"/>
      <c r="W101" s="116"/>
      <c r="X101" s="116"/>
      <c r="Y101" s="116"/>
      <c r="Z101" s="116"/>
    </row>
    <row r="102" spans="1:26" ht="15.75" hidden="1" customHeight="1" x14ac:dyDescent="0.15">
      <c r="A102" s="92"/>
      <c r="B102" s="92"/>
      <c r="C102" s="116"/>
      <c r="D102" s="116"/>
      <c r="E102" s="116"/>
      <c r="F102" s="116"/>
      <c r="G102" s="116"/>
      <c r="H102" s="116"/>
      <c r="I102" s="135"/>
      <c r="J102" s="116"/>
      <c r="K102" s="147"/>
      <c r="L102" s="116"/>
      <c r="M102" s="116"/>
      <c r="N102" s="116"/>
      <c r="O102" s="116"/>
      <c r="P102" s="116"/>
      <c r="Q102" s="116"/>
      <c r="R102" s="116"/>
      <c r="S102" s="116"/>
      <c r="T102" s="116"/>
      <c r="U102" s="116"/>
      <c r="V102" s="116"/>
      <c r="W102" s="116"/>
      <c r="X102" s="116"/>
      <c r="Y102" s="116"/>
      <c r="Z102" s="116"/>
    </row>
    <row r="103" spans="1:26" ht="15.75" hidden="1" customHeight="1" x14ac:dyDescent="0.15">
      <c r="A103" s="92"/>
      <c r="B103" s="92"/>
      <c r="C103" s="116"/>
      <c r="D103" s="116"/>
      <c r="E103" s="116"/>
      <c r="F103" s="116"/>
      <c r="G103" s="116"/>
      <c r="H103" s="116"/>
      <c r="I103" s="135"/>
      <c r="J103" s="116"/>
      <c r="K103" s="147"/>
      <c r="L103" s="116"/>
      <c r="M103" s="116"/>
      <c r="N103" s="116"/>
      <c r="O103" s="116"/>
      <c r="P103" s="116"/>
      <c r="Q103" s="116"/>
      <c r="R103" s="116"/>
      <c r="S103" s="116"/>
      <c r="T103" s="116"/>
      <c r="U103" s="116"/>
      <c r="V103" s="116"/>
      <c r="W103" s="116"/>
      <c r="X103" s="116"/>
      <c r="Y103" s="116"/>
      <c r="Z103" s="116"/>
    </row>
    <row r="104" spans="1:26" ht="15.75" hidden="1" customHeight="1" x14ac:dyDescent="0.15">
      <c r="A104" s="92"/>
      <c r="B104" s="92"/>
      <c r="C104" s="116"/>
      <c r="D104" s="116"/>
      <c r="E104" s="116"/>
      <c r="F104" s="116"/>
      <c r="G104" s="116"/>
      <c r="H104" s="116"/>
      <c r="I104" s="135"/>
      <c r="J104" s="116"/>
      <c r="K104" s="147"/>
      <c r="L104" s="116"/>
      <c r="M104" s="116"/>
      <c r="N104" s="116"/>
      <c r="O104" s="116"/>
      <c r="P104" s="116"/>
      <c r="Q104" s="116"/>
      <c r="R104" s="116"/>
      <c r="S104" s="116"/>
      <c r="T104" s="116"/>
      <c r="U104" s="116"/>
      <c r="V104" s="116"/>
      <c r="W104" s="116"/>
      <c r="X104" s="116"/>
      <c r="Y104" s="116"/>
      <c r="Z104" s="116"/>
    </row>
    <row r="105" spans="1:26" ht="15.75" hidden="1" customHeight="1" x14ac:dyDescent="0.15">
      <c r="A105" s="92"/>
      <c r="B105" s="92"/>
      <c r="C105" s="116"/>
      <c r="D105" s="116"/>
      <c r="E105" s="116"/>
      <c r="F105" s="116"/>
      <c r="G105" s="116"/>
      <c r="H105" s="116"/>
      <c r="I105" s="135"/>
      <c r="J105" s="116"/>
      <c r="K105" s="147"/>
      <c r="L105" s="116"/>
      <c r="M105" s="116"/>
      <c r="N105" s="116"/>
      <c r="O105" s="116"/>
      <c r="P105" s="116"/>
      <c r="Q105" s="116"/>
      <c r="R105" s="116"/>
      <c r="S105" s="116"/>
      <c r="T105" s="116"/>
      <c r="U105" s="116"/>
      <c r="V105" s="116"/>
      <c r="W105" s="116"/>
      <c r="X105" s="116"/>
      <c r="Y105" s="116"/>
      <c r="Z105" s="116"/>
    </row>
    <row r="106" spans="1:26" ht="15.75" hidden="1" customHeight="1" x14ac:dyDescent="0.15">
      <c r="A106" s="92"/>
      <c r="B106" s="92"/>
      <c r="C106" s="116"/>
      <c r="D106" s="116"/>
      <c r="E106" s="116"/>
      <c r="F106" s="116"/>
      <c r="G106" s="116"/>
      <c r="H106" s="116"/>
      <c r="I106" s="135"/>
      <c r="J106" s="116"/>
      <c r="K106" s="147"/>
      <c r="L106" s="116"/>
      <c r="M106" s="116"/>
      <c r="N106" s="116"/>
      <c r="O106" s="116"/>
      <c r="P106" s="116"/>
      <c r="Q106" s="116"/>
      <c r="R106" s="116"/>
      <c r="S106" s="116"/>
      <c r="T106" s="116"/>
      <c r="U106" s="116"/>
      <c r="V106" s="116"/>
      <c r="W106" s="116"/>
      <c r="X106" s="116"/>
      <c r="Y106" s="116"/>
      <c r="Z106" s="116"/>
    </row>
    <row r="107" spans="1:26" ht="15.75" hidden="1" customHeight="1" x14ac:dyDescent="0.15">
      <c r="A107" s="92"/>
      <c r="B107" s="92"/>
      <c r="C107" s="116"/>
      <c r="D107" s="116"/>
      <c r="E107" s="116"/>
      <c r="F107" s="116"/>
      <c r="G107" s="116"/>
      <c r="H107" s="116"/>
      <c r="I107" s="135"/>
      <c r="J107" s="116"/>
      <c r="K107" s="147"/>
      <c r="L107" s="116"/>
      <c r="M107" s="116"/>
      <c r="N107" s="116"/>
      <c r="O107" s="116"/>
      <c r="P107" s="116"/>
      <c r="Q107" s="116"/>
      <c r="R107" s="116"/>
      <c r="S107" s="116"/>
      <c r="T107" s="116"/>
      <c r="U107" s="116"/>
      <c r="V107" s="116"/>
      <c r="W107" s="116"/>
      <c r="X107" s="116"/>
      <c r="Y107" s="116"/>
      <c r="Z107" s="116"/>
    </row>
    <row r="108" spans="1:26" ht="20.100000000000001" customHeight="1" x14ac:dyDescent="0.15">
      <c r="A108" s="92"/>
      <c r="B108" s="92"/>
      <c r="C108" s="116"/>
      <c r="D108" s="116"/>
      <c r="E108" s="116"/>
      <c r="F108" s="116"/>
      <c r="G108" s="116"/>
      <c r="H108" s="116"/>
      <c r="I108" s="135"/>
      <c r="J108" s="116"/>
      <c r="K108" s="147"/>
      <c r="L108" s="116"/>
      <c r="M108" s="116"/>
      <c r="N108" s="116"/>
      <c r="O108" s="116"/>
      <c r="P108" s="116"/>
      <c r="Q108" s="116"/>
      <c r="R108" s="116"/>
      <c r="S108" s="116"/>
      <c r="T108" s="116"/>
      <c r="U108" s="116"/>
      <c r="V108" s="116"/>
      <c r="W108" s="116"/>
      <c r="X108" s="116"/>
      <c r="Y108" s="116"/>
      <c r="Z108" s="116"/>
    </row>
    <row r="109" spans="1:26" ht="20.100000000000001" customHeight="1" x14ac:dyDescent="0.15">
      <c r="A109" s="92"/>
      <c r="B109" s="92"/>
      <c r="C109" s="103" t="s">
        <v>107</v>
      </c>
      <c r="D109" s="104"/>
      <c r="E109" s="104"/>
      <c r="F109" s="104"/>
      <c r="G109" s="104"/>
      <c r="H109" s="105"/>
      <c r="Q109" s="148"/>
    </row>
    <row r="110" spans="1:26" ht="15" customHeight="1" x14ac:dyDescent="0.15">
      <c r="A110" s="92"/>
      <c r="B110" s="92"/>
      <c r="C110" s="149"/>
      <c r="D110" s="150"/>
      <c r="E110" s="150"/>
      <c r="F110" s="150"/>
      <c r="G110" s="150"/>
      <c r="H110" s="150"/>
      <c r="I110" s="151"/>
      <c r="J110" s="108"/>
      <c r="K110" s="151"/>
      <c r="L110" s="108"/>
      <c r="M110" s="108"/>
      <c r="N110" s="108"/>
      <c r="O110" s="108"/>
      <c r="P110" s="108"/>
      <c r="Q110" s="152"/>
      <c r="R110" s="108"/>
      <c r="S110" s="108"/>
      <c r="T110" s="108"/>
      <c r="U110" s="108"/>
      <c r="V110" s="108"/>
      <c r="W110" s="108"/>
      <c r="X110" s="108"/>
      <c r="Y110" s="108"/>
      <c r="Z110" s="109"/>
    </row>
    <row r="111" spans="1:26" ht="30" customHeight="1" x14ac:dyDescent="0.15">
      <c r="A111" s="92"/>
      <c r="B111" s="92"/>
      <c r="C111" s="149"/>
      <c r="D111" s="153" t="s">
        <v>158</v>
      </c>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15"/>
    </row>
    <row r="112" spans="1:26" ht="20.100000000000001" customHeight="1" x14ac:dyDescent="0.15">
      <c r="A112" s="92"/>
      <c r="B112" s="92"/>
      <c r="C112" s="110"/>
      <c r="D112" s="111">
        <v>1</v>
      </c>
      <c r="E112" s="87" t="s">
        <v>105</v>
      </c>
      <c r="I112" s="35"/>
      <c r="J112" s="35"/>
      <c r="K112" s="35"/>
      <c r="L112" s="35"/>
      <c r="M112" s="35"/>
      <c r="N112" s="35"/>
      <c r="O112" s="35"/>
      <c r="P112" s="35"/>
      <c r="Q112" s="36"/>
      <c r="R112" s="35"/>
      <c r="S112" s="35"/>
      <c r="T112" s="35"/>
      <c r="U112" s="35"/>
      <c r="V112" s="35"/>
      <c r="W112" s="35"/>
      <c r="X112" s="35"/>
      <c r="Y112" s="35"/>
      <c r="Z112" s="115"/>
    </row>
    <row r="113" spans="1:26" ht="20.100000000000001" customHeight="1" x14ac:dyDescent="0.15">
      <c r="A113" s="92"/>
      <c r="B113" s="92"/>
      <c r="C113" s="110"/>
      <c r="D113" s="111"/>
      <c r="E113" s="116"/>
      <c r="F113" s="116"/>
      <c r="G113" s="116"/>
      <c r="H113" s="116"/>
      <c r="I113" s="122"/>
      <c r="J113" s="118" t="s">
        <v>106</v>
      </c>
      <c r="K113" s="141"/>
      <c r="L113" s="117"/>
      <c r="M113" s="117"/>
      <c r="N113" s="117"/>
      <c r="O113" s="117"/>
      <c r="P113" s="117"/>
      <c r="Q113" s="154"/>
      <c r="R113" s="117"/>
      <c r="S113" s="117"/>
      <c r="T113" s="117"/>
      <c r="U113" s="117"/>
      <c r="V113" s="117"/>
      <c r="W113" s="117"/>
      <c r="X113" s="117"/>
      <c r="Y113" s="117"/>
      <c r="Z113" s="115"/>
    </row>
    <row r="114" spans="1:26" ht="20.100000000000001" customHeight="1" x14ac:dyDescent="0.15">
      <c r="A114" s="92">
        <f>IFERROR(IF(AND(TRIM($I114)&lt;&gt;"", NOT(OR(IFERROR(SEARCH(" ",$I114),0)&gt;0, IFERROR(SEARCH("　",$I114),0)&gt;0))),1001,0),3)</f>
        <v>0</v>
      </c>
      <c r="B114" s="92"/>
      <c r="C114" s="110"/>
      <c r="D114" s="111">
        <f>D112+1</f>
        <v>2</v>
      </c>
      <c r="E114" s="87" t="s">
        <v>152</v>
      </c>
      <c r="I114" s="35"/>
      <c r="J114" s="35"/>
      <c r="K114" s="35"/>
      <c r="L114" s="35"/>
      <c r="M114" s="35"/>
      <c r="N114" s="35"/>
      <c r="O114" s="35"/>
      <c r="P114" s="35"/>
      <c r="Q114" s="35"/>
      <c r="R114" s="35"/>
      <c r="S114" s="35"/>
      <c r="T114" s="35"/>
      <c r="U114" s="35"/>
      <c r="V114" s="35"/>
      <c r="W114" s="35"/>
      <c r="X114" s="35"/>
      <c r="Y114" s="35"/>
      <c r="Z114" s="115"/>
    </row>
    <row r="115" spans="1:26" ht="20.100000000000001" customHeight="1" x14ac:dyDescent="0.15">
      <c r="A115" s="92"/>
      <c r="B115" s="92"/>
      <c r="C115" s="110"/>
      <c r="D115" s="111"/>
      <c r="E115" s="116"/>
      <c r="F115" s="116"/>
      <c r="G115" s="116"/>
      <c r="H115" s="116"/>
      <c r="I115" s="122"/>
      <c r="J115" s="118" t="s">
        <v>144</v>
      </c>
      <c r="K115" s="118"/>
      <c r="L115" s="118"/>
      <c r="M115" s="118"/>
      <c r="N115" s="118"/>
      <c r="O115" s="118"/>
      <c r="P115" s="118"/>
      <c r="Q115" s="118"/>
      <c r="R115" s="118"/>
      <c r="S115" s="118"/>
      <c r="T115" s="118"/>
      <c r="U115" s="118"/>
      <c r="V115" s="118"/>
      <c r="W115" s="118"/>
      <c r="X115" s="118"/>
      <c r="Y115" s="118"/>
      <c r="Z115" s="115"/>
    </row>
    <row r="116" spans="1:26" ht="20.100000000000001" customHeight="1" x14ac:dyDescent="0.15">
      <c r="A116" s="92">
        <f>IFERROR(IF(AND(TRIM($I116)&lt;&gt;"", NOT(OR(IFERROR(SEARCH(" ",$I116),0)&gt;0, IFERROR(SEARCH("　",$I116),0)&gt;0))),1001,0),3)</f>
        <v>0</v>
      </c>
      <c r="B116" s="92"/>
      <c r="C116" s="110"/>
      <c r="D116" s="111">
        <f>D114+1</f>
        <v>3</v>
      </c>
      <c r="E116" s="87" t="s">
        <v>153</v>
      </c>
      <c r="I116" s="35"/>
      <c r="J116" s="35"/>
      <c r="K116" s="35"/>
      <c r="L116" s="35"/>
      <c r="M116" s="35"/>
      <c r="N116" s="35"/>
      <c r="O116" s="35"/>
      <c r="P116" s="35"/>
      <c r="Q116" s="35"/>
      <c r="R116" s="35"/>
      <c r="S116" s="35"/>
      <c r="T116" s="35"/>
      <c r="U116" s="35"/>
      <c r="V116" s="35"/>
      <c r="W116" s="35"/>
      <c r="X116" s="35"/>
      <c r="Y116" s="35"/>
      <c r="Z116" s="115"/>
    </row>
    <row r="117" spans="1:26" ht="20.100000000000001" customHeight="1" x14ac:dyDescent="0.15">
      <c r="A117" s="92"/>
      <c r="B117" s="92"/>
      <c r="C117" s="110"/>
      <c r="D117" s="116"/>
      <c r="E117" s="116"/>
      <c r="F117" s="116"/>
      <c r="G117" s="116"/>
      <c r="H117" s="116"/>
      <c r="I117" s="122"/>
      <c r="J117" s="118" t="s">
        <v>5</v>
      </c>
      <c r="K117" s="118"/>
      <c r="L117" s="118"/>
      <c r="M117" s="118"/>
      <c r="N117" s="118"/>
      <c r="O117" s="118"/>
      <c r="P117" s="118"/>
      <c r="Q117" s="118"/>
      <c r="R117" s="118"/>
      <c r="S117" s="118"/>
      <c r="T117" s="118"/>
      <c r="U117" s="118"/>
      <c r="V117" s="118"/>
      <c r="W117" s="118"/>
      <c r="X117" s="118"/>
      <c r="Y117" s="118"/>
      <c r="Z117" s="115"/>
    </row>
    <row r="118" spans="1:26" ht="20.100000000000001" customHeight="1" x14ac:dyDescent="0.15">
      <c r="A118" s="92"/>
      <c r="B118" s="92"/>
      <c r="C118" s="110"/>
      <c r="D118" s="111">
        <f>D116+1</f>
        <v>4</v>
      </c>
      <c r="E118" s="87" t="s">
        <v>0</v>
      </c>
      <c r="I118" s="59"/>
      <c r="J118" s="60"/>
      <c r="K118" s="60"/>
      <c r="L118" s="60"/>
      <c r="M118" s="60"/>
      <c r="N118" s="116"/>
      <c r="O118" s="116"/>
      <c r="P118" s="116"/>
      <c r="Q118" s="116"/>
      <c r="R118" s="116"/>
      <c r="S118" s="116"/>
      <c r="T118" s="116"/>
      <c r="U118" s="116"/>
      <c r="V118" s="116"/>
      <c r="W118" s="116"/>
      <c r="X118" s="116"/>
      <c r="Y118" s="116"/>
      <c r="Z118" s="115"/>
    </row>
    <row r="119" spans="1:26" ht="20.100000000000001" customHeight="1" x14ac:dyDescent="0.15">
      <c r="A119" s="92"/>
      <c r="B119" s="92"/>
      <c r="C119" s="110"/>
      <c r="D119" s="111"/>
      <c r="E119" s="116"/>
      <c r="F119" s="116"/>
      <c r="G119" s="116"/>
      <c r="H119" s="116"/>
      <c r="I119" s="113"/>
      <c r="J119" s="118" t="s">
        <v>168</v>
      </c>
      <c r="K119" s="117"/>
      <c r="L119" s="117"/>
      <c r="M119" s="117"/>
      <c r="N119" s="117"/>
      <c r="O119" s="117"/>
      <c r="P119" s="117"/>
      <c r="Q119" s="117"/>
      <c r="R119" s="117"/>
      <c r="S119" s="117"/>
      <c r="T119" s="117"/>
      <c r="U119" s="117"/>
      <c r="V119" s="117"/>
      <c r="W119" s="117"/>
      <c r="X119" s="117"/>
      <c r="Y119" s="117"/>
      <c r="Z119" s="115"/>
    </row>
    <row r="120" spans="1:26" ht="20.100000000000001" customHeight="1" x14ac:dyDescent="0.15">
      <c r="A120" s="92">
        <f>IFERROR(IF(AND(TRIM($I120)&lt;&gt;"", AND(OR(ISERROR(FIND("@"&amp;LEFT($I120,3)&amp;"@", 都道府県3))=FALSE, ISERROR(FIND("@"&amp;LEFT($I120,4)&amp;"@",都道府県4))=FALSE))=FALSE),1001,0),3)</f>
        <v>0</v>
      </c>
      <c r="B120" s="92"/>
      <c r="C120" s="110"/>
      <c r="D120" s="111">
        <f>D118+1</f>
        <v>5</v>
      </c>
      <c r="E120" s="87" t="s">
        <v>108</v>
      </c>
      <c r="I120" s="52"/>
      <c r="J120" s="52"/>
      <c r="K120" s="52"/>
      <c r="L120" s="52"/>
      <c r="M120" s="52"/>
      <c r="N120" s="52"/>
      <c r="O120" s="52"/>
      <c r="P120" s="52"/>
      <c r="Q120" s="53"/>
      <c r="R120" s="52"/>
      <c r="S120" s="52"/>
      <c r="T120" s="52"/>
      <c r="U120" s="52"/>
      <c r="V120" s="52"/>
      <c r="W120" s="52"/>
      <c r="X120" s="52"/>
      <c r="Y120" s="52"/>
      <c r="Z120" s="115"/>
    </row>
    <row r="121" spans="1:26" ht="20.100000000000001" customHeight="1" x14ac:dyDescent="0.15">
      <c r="A121" s="92"/>
      <c r="B121" s="92"/>
      <c r="C121" s="110"/>
      <c r="D121" s="111"/>
      <c r="E121" s="116"/>
      <c r="F121" s="116"/>
      <c r="G121" s="116"/>
      <c r="H121" s="116"/>
      <c r="I121" s="113"/>
      <c r="J121" s="118" t="s">
        <v>150</v>
      </c>
      <c r="K121" s="117"/>
      <c r="L121" s="117"/>
      <c r="M121" s="117"/>
      <c r="N121" s="117"/>
      <c r="O121" s="117"/>
      <c r="P121" s="117"/>
      <c r="Q121" s="117"/>
      <c r="R121" s="117"/>
      <c r="S121" s="117"/>
      <c r="T121" s="117"/>
      <c r="U121" s="117"/>
      <c r="V121" s="117"/>
      <c r="W121" s="117"/>
      <c r="X121" s="117"/>
      <c r="Y121" s="117"/>
      <c r="Z121" s="115"/>
    </row>
    <row r="122" spans="1:26" ht="20.100000000000001" customHeight="1" x14ac:dyDescent="0.15">
      <c r="A122" s="92">
        <f>IFERROR(IF(AND(TRIM($I122)&lt;&gt;"", NOT(AND(ISNUMBER(VALUE(SUBSTITUTE($I122,"-",""))), IFERROR(SEARCH("-",$I122),0)&gt;0))),1001,0),3)</f>
        <v>0</v>
      </c>
      <c r="B122" s="92"/>
      <c r="C122" s="110"/>
      <c r="D122" s="111">
        <f>D120+1</f>
        <v>6</v>
      </c>
      <c r="E122" s="87" t="s">
        <v>3</v>
      </c>
      <c r="I122" s="35"/>
      <c r="J122" s="35"/>
      <c r="K122" s="35"/>
      <c r="L122" s="35"/>
      <c r="M122" s="35"/>
      <c r="O122" s="123" t="s">
        <v>102</v>
      </c>
      <c r="P122" s="1"/>
      <c r="Q122" s="87" t="s">
        <v>103</v>
      </c>
      <c r="Y122" s="117"/>
      <c r="Z122" s="115"/>
    </row>
    <row r="123" spans="1:26" ht="20.100000000000001" customHeight="1" x14ac:dyDescent="0.15">
      <c r="A123" s="92"/>
      <c r="B123" s="92"/>
      <c r="C123" s="119"/>
      <c r="D123" s="116"/>
      <c r="E123" s="116"/>
      <c r="F123" s="116"/>
      <c r="G123" s="116"/>
      <c r="H123" s="116"/>
      <c r="I123" s="113"/>
      <c r="J123" s="118" t="s">
        <v>151</v>
      </c>
      <c r="K123" s="117"/>
      <c r="L123" s="117"/>
      <c r="M123" s="117"/>
      <c r="N123" s="117"/>
      <c r="O123" s="117"/>
      <c r="P123" s="117"/>
      <c r="Q123" s="117"/>
      <c r="R123" s="117"/>
      <c r="S123" s="117"/>
      <c r="T123" s="117"/>
      <c r="U123" s="117"/>
      <c r="V123" s="117"/>
      <c r="W123" s="117"/>
      <c r="X123" s="117"/>
      <c r="Y123" s="117"/>
      <c r="Z123" s="115"/>
    </row>
    <row r="124" spans="1:26" ht="20.100000000000001" customHeight="1" x14ac:dyDescent="0.15">
      <c r="A124" s="92">
        <f>IFERROR(IF(AND(TRIM($I124)&lt;&gt;"", NOT(AND(ISNUMBER(VALUE(SUBSTITUTE($I124,"-",""))), IFERROR(SEARCH("-",$I124),0)&gt;0))),1001,0),3)</f>
        <v>0</v>
      </c>
      <c r="B124" s="92"/>
      <c r="C124" s="110"/>
      <c r="D124" s="111">
        <f>D122+1</f>
        <v>7</v>
      </c>
      <c r="E124" s="87" t="s">
        <v>4</v>
      </c>
      <c r="I124" s="35"/>
      <c r="J124" s="35"/>
      <c r="K124" s="35"/>
      <c r="L124" s="35"/>
      <c r="M124" s="35"/>
      <c r="N124" s="117"/>
      <c r="O124" s="117"/>
      <c r="P124" s="117"/>
      <c r="Q124" s="117"/>
      <c r="R124" s="117"/>
      <c r="S124" s="117"/>
      <c r="T124" s="117"/>
      <c r="U124" s="117"/>
      <c r="V124" s="117"/>
      <c r="W124" s="117"/>
      <c r="X124" s="117"/>
      <c r="Y124" s="117"/>
      <c r="Z124" s="115"/>
    </row>
    <row r="125" spans="1:26" ht="20.100000000000001" customHeight="1" x14ac:dyDescent="0.15">
      <c r="A125" s="92"/>
      <c r="B125" s="92"/>
      <c r="C125" s="119"/>
      <c r="D125" s="116"/>
      <c r="E125" s="116"/>
      <c r="F125" s="116"/>
      <c r="G125" s="116"/>
      <c r="H125" s="116"/>
      <c r="I125" s="113"/>
      <c r="J125" s="118" t="s">
        <v>151</v>
      </c>
      <c r="K125" s="117"/>
      <c r="L125" s="117"/>
      <c r="M125" s="117"/>
      <c r="N125" s="117"/>
      <c r="O125" s="117"/>
      <c r="P125" s="117"/>
      <c r="Q125" s="117"/>
      <c r="R125" s="117"/>
      <c r="S125" s="117"/>
      <c r="T125" s="117"/>
      <c r="U125" s="117"/>
      <c r="V125" s="117"/>
      <c r="W125" s="117"/>
      <c r="X125" s="117"/>
      <c r="Y125" s="117"/>
      <c r="Z125" s="115"/>
    </row>
    <row r="126" spans="1:26" ht="20.100000000000001" customHeight="1" x14ac:dyDescent="0.15">
      <c r="A126" s="92">
        <f>IFERROR(IF(AND(TRIM($I126)&lt;&gt;"", NOT(IFERROR(SEARCH("@",$I126),0)&gt;0)),1001,0),3)</f>
        <v>0</v>
      </c>
      <c r="B126" s="92"/>
      <c r="C126" s="110"/>
      <c r="D126" s="111">
        <f>D124+1</f>
        <v>8</v>
      </c>
      <c r="E126" s="87" t="s">
        <v>109</v>
      </c>
      <c r="I126" s="35"/>
      <c r="J126" s="35"/>
      <c r="K126" s="35"/>
      <c r="L126" s="35"/>
      <c r="M126" s="35"/>
      <c r="N126" s="35"/>
      <c r="O126" s="35"/>
      <c r="P126" s="35"/>
      <c r="Q126" s="58"/>
      <c r="R126" s="35"/>
      <c r="S126" s="35"/>
      <c r="T126" s="35"/>
      <c r="U126" s="35"/>
      <c r="V126" s="35"/>
      <c r="W126" s="35"/>
      <c r="X126" s="35"/>
      <c r="Y126" s="35"/>
      <c r="Z126" s="115"/>
    </row>
    <row r="127" spans="1:26" ht="20.100000000000001" customHeight="1" x14ac:dyDescent="0.15">
      <c r="A127" s="92"/>
      <c r="B127" s="92"/>
      <c r="C127" s="119"/>
      <c r="D127" s="116"/>
      <c r="E127" s="116"/>
      <c r="F127" s="116"/>
      <c r="G127" s="116"/>
      <c r="H127" s="116"/>
      <c r="I127" s="113"/>
      <c r="J127" s="124" t="s">
        <v>166</v>
      </c>
      <c r="K127" s="141"/>
      <c r="L127" s="117"/>
      <c r="M127" s="117"/>
      <c r="N127" s="117"/>
      <c r="O127" s="117"/>
      <c r="P127" s="117"/>
      <c r="Q127" s="142"/>
      <c r="R127" s="117"/>
      <c r="S127" s="117"/>
      <c r="T127" s="117"/>
      <c r="U127" s="117"/>
      <c r="V127" s="117"/>
      <c r="W127" s="117"/>
      <c r="X127" s="117"/>
      <c r="Y127" s="117"/>
      <c r="Z127" s="115"/>
    </row>
    <row r="128" spans="1:26" ht="20.100000000000001" customHeight="1" x14ac:dyDescent="0.15">
      <c r="A128" s="92"/>
      <c r="B128" s="92"/>
      <c r="C128" s="130"/>
      <c r="D128" s="131"/>
      <c r="E128" s="131"/>
      <c r="F128" s="131"/>
      <c r="G128" s="131"/>
      <c r="H128" s="131"/>
      <c r="I128" s="133"/>
      <c r="J128" s="132"/>
      <c r="K128" s="133"/>
      <c r="L128" s="132"/>
      <c r="M128" s="132"/>
      <c r="N128" s="132"/>
      <c r="O128" s="132"/>
      <c r="P128" s="132"/>
      <c r="Q128" s="155"/>
      <c r="R128" s="132"/>
      <c r="S128" s="132"/>
      <c r="T128" s="132"/>
      <c r="U128" s="132"/>
      <c r="V128" s="132"/>
      <c r="W128" s="132"/>
      <c r="X128" s="132"/>
      <c r="Y128" s="132"/>
      <c r="Z128" s="134"/>
    </row>
    <row r="129" spans="1:26" ht="20.100000000000001" customHeight="1" x14ac:dyDescent="0.15">
      <c r="A129" s="92"/>
      <c r="B129" s="92"/>
      <c r="C129" s="116"/>
      <c r="D129" s="116"/>
      <c r="E129" s="116"/>
      <c r="F129" s="116"/>
      <c r="G129" s="116"/>
      <c r="H129" s="116"/>
      <c r="I129" s="136"/>
      <c r="J129" s="136"/>
      <c r="K129" s="136"/>
      <c r="L129" s="136"/>
      <c r="M129" s="136"/>
      <c r="N129" s="136"/>
      <c r="O129" s="136"/>
      <c r="P129" s="136"/>
      <c r="Q129" s="156"/>
      <c r="R129" s="136"/>
      <c r="S129" s="136"/>
      <c r="T129" s="136"/>
      <c r="U129" s="136"/>
      <c r="V129" s="136"/>
      <c r="W129" s="136"/>
      <c r="X129" s="136"/>
      <c r="Y129" s="136"/>
      <c r="Z129" s="116"/>
    </row>
    <row r="130" spans="1:26" ht="15.75" hidden="1" customHeight="1" x14ac:dyDescent="0.15">
      <c r="A130" s="92"/>
      <c r="B130" s="92"/>
      <c r="C130" s="116"/>
      <c r="D130" s="116"/>
      <c r="E130" s="116"/>
      <c r="F130" s="116"/>
      <c r="G130" s="116"/>
      <c r="H130" s="116"/>
      <c r="I130" s="136"/>
      <c r="J130" s="136"/>
      <c r="K130" s="136"/>
      <c r="L130" s="136"/>
      <c r="M130" s="136"/>
      <c r="N130" s="136"/>
      <c r="O130" s="136"/>
      <c r="P130" s="136"/>
      <c r="Q130" s="156"/>
      <c r="R130" s="136"/>
      <c r="S130" s="136"/>
      <c r="T130" s="136"/>
      <c r="U130" s="136"/>
      <c r="V130" s="136"/>
      <c r="W130" s="136"/>
      <c r="X130" s="136"/>
      <c r="Y130" s="136"/>
      <c r="Z130" s="116"/>
    </row>
    <row r="131" spans="1:26" ht="15.75" hidden="1" customHeight="1" x14ac:dyDescent="0.15">
      <c r="A131" s="92"/>
      <c r="B131" s="92"/>
      <c r="C131" s="116"/>
      <c r="D131" s="116"/>
      <c r="E131" s="116"/>
      <c r="F131" s="116"/>
      <c r="G131" s="116"/>
      <c r="H131" s="116"/>
      <c r="I131" s="136"/>
      <c r="J131" s="136"/>
      <c r="K131" s="136"/>
      <c r="L131" s="136"/>
      <c r="M131" s="136"/>
      <c r="N131" s="136"/>
      <c r="O131" s="136"/>
      <c r="P131" s="136"/>
      <c r="Q131" s="156"/>
      <c r="R131" s="136"/>
      <c r="S131" s="136"/>
      <c r="T131" s="136"/>
      <c r="U131" s="136"/>
      <c r="V131" s="136"/>
      <c r="W131" s="136"/>
      <c r="X131" s="136"/>
      <c r="Y131" s="136"/>
      <c r="Z131" s="116"/>
    </row>
    <row r="132" spans="1:26" ht="15.75" hidden="1" customHeight="1" x14ac:dyDescent="0.15">
      <c r="A132" s="92"/>
      <c r="B132" s="92"/>
      <c r="C132" s="116"/>
      <c r="D132" s="116"/>
      <c r="E132" s="116"/>
      <c r="F132" s="116"/>
      <c r="G132" s="116"/>
      <c r="H132" s="116"/>
      <c r="I132" s="136"/>
      <c r="J132" s="136"/>
      <c r="K132" s="136"/>
      <c r="L132" s="136"/>
      <c r="M132" s="136"/>
      <c r="N132" s="136"/>
      <c r="O132" s="136"/>
      <c r="P132" s="136"/>
      <c r="Q132" s="156"/>
      <c r="R132" s="136"/>
      <c r="S132" s="136"/>
      <c r="T132" s="136"/>
      <c r="U132" s="136"/>
      <c r="V132" s="136"/>
      <c r="W132" s="136"/>
      <c r="X132" s="136"/>
      <c r="Y132" s="136"/>
      <c r="Z132" s="116"/>
    </row>
    <row r="133" spans="1:26" ht="15.75" hidden="1" customHeight="1" x14ac:dyDescent="0.15">
      <c r="A133" s="92"/>
      <c r="B133" s="92"/>
      <c r="C133" s="116"/>
      <c r="D133" s="116"/>
      <c r="E133" s="116"/>
      <c r="F133" s="116"/>
      <c r="G133" s="116"/>
      <c r="H133" s="116"/>
      <c r="I133" s="136"/>
      <c r="J133" s="136"/>
      <c r="K133" s="136"/>
      <c r="L133" s="136"/>
      <c r="M133" s="136"/>
      <c r="N133" s="136"/>
      <c r="O133" s="136"/>
      <c r="P133" s="136"/>
      <c r="Q133" s="156"/>
      <c r="R133" s="136"/>
      <c r="S133" s="136"/>
      <c r="T133" s="136"/>
      <c r="U133" s="136"/>
      <c r="V133" s="136"/>
      <c r="W133" s="136"/>
      <c r="X133" s="136"/>
      <c r="Y133" s="136"/>
      <c r="Z133" s="116"/>
    </row>
    <row r="134" spans="1:26" ht="15.75" hidden="1" customHeight="1" x14ac:dyDescent="0.15">
      <c r="A134" s="92"/>
      <c r="B134" s="92"/>
      <c r="C134" s="116"/>
      <c r="D134" s="116"/>
      <c r="E134" s="116"/>
      <c r="F134" s="116"/>
      <c r="G134" s="116"/>
      <c r="H134" s="116"/>
      <c r="I134" s="136"/>
      <c r="J134" s="136"/>
      <c r="K134" s="136"/>
      <c r="L134" s="136"/>
      <c r="M134" s="136"/>
      <c r="N134" s="136"/>
      <c r="O134" s="136"/>
      <c r="P134" s="136"/>
      <c r="Q134" s="156"/>
      <c r="R134" s="136"/>
      <c r="S134" s="136"/>
      <c r="T134" s="136"/>
      <c r="U134" s="136"/>
      <c r="V134" s="136"/>
      <c r="W134" s="136"/>
      <c r="X134" s="136"/>
      <c r="Y134" s="136"/>
      <c r="Z134" s="116"/>
    </row>
    <row r="135" spans="1:26" ht="15.75" hidden="1" customHeight="1" x14ac:dyDescent="0.15">
      <c r="A135" s="92"/>
      <c r="B135" s="92"/>
      <c r="C135" s="116"/>
      <c r="D135" s="116"/>
      <c r="E135" s="116"/>
      <c r="F135" s="116"/>
      <c r="G135" s="116"/>
      <c r="H135" s="116"/>
      <c r="I135" s="136"/>
      <c r="J135" s="136"/>
      <c r="K135" s="136"/>
      <c r="L135" s="136"/>
      <c r="M135" s="136"/>
      <c r="N135" s="136"/>
      <c r="O135" s="136"/>
      <c r="P135" s="136"/>
      <c r="Q135" s="156"/>
      <c r="R135" s="136"/>
      <c r="S135" s="136"/>
      <c r="T135" s="136"/>
      <c r="U135" s="136"/>
      <c r="V135" s="136"/>
      <c r="W135" s="136"/>
      <c r="X135" s="136"/>
      <c r="Y135" s="136"/>
      <c r="Z135" s="116"/>
    </row>
    <row r="136" spans="1:26" ht="15.75" hidden="1" customHeight="1" x14ac:dyDescent="0.15">
      <c r="A136" s="92"/>
      <c r="B136" s="92"/>
      <c r="C136" s="116"/>
      <c r="D136" s="116"/>
      <c r="E136" s="116"/>
      <c r="F136" s="116"/>
      <c r="G136" s="116"/>
      <c r="H136" s="116"/>
      <c r="I136" s="136"/>
      <c r="J136" s="136"/>
      <c r="K136" s="136"/>
      <c r="L136" s="136"/>
      <c r="M136" s="136"/>
      <c r="N136" s="136"/>
      <c r="O136" s="136"/>
      <c r="P136" s="136"/>
      <c r="Q136" s="156"/>
      <c r="R136" s="136"/>
      <c r="S136" s="136"/>
      <c r="T136" s="136"/>
      <c r="U136" s="136"/>
      <c r="V136" s="136"/>
      <c r="W136" s="136"/>
      <c r="X136" s="136"/>
      <c r="Y136" s="136"/>
      <c r="Z136" s="116"/>
    </row>
    <row r="137" spans="1:26" ht="15.75" hidden="1" customHeight="1" x14ac:dyDescent="0.15">
      <c r="A137" s="92"/>
      <c r="B137" s="92"/>
      <c r="C137" s="116"/>
      <c r="D137" s="116"/>
      <c r="E137" s="116"/>
      <c r="F137" s="116"/>
      <c r="G137" s="116"/>
      <c r="H137" s="116"/>
      <c r="I137" s="136"/>
      <c r="J137" s="136"/>
      <c r="K137" s="136"/>
      <c r="L137" s="136"/>
      <c r="M137" s="136"/>
      <c r="N137" s="136"/>
      <c r="O137" s="136"/>
      <c r="P137" s="136"/>
      <c r="Q137" s="156"/>
      <c r="R137" s="136"/>
      <c r="S137" s="136"/>
      <c r="T137" s="136"/>
      <c r="U137" s="136"/>
      <c r="V137" s="136"/>
      <c r="W137" s="136"/>
      <c r="X137" s="136"/>
      <c r="Y137" s="136"/>
      <c r="Z137" s="116"/>
    </row>
    <row r="138" spans="1:26" ht="15.75" hidden="1" customHeight="1" x14ac:dyDescent="0.15">
      <c r="A138" s="92"/>
      <c r="B138" s="92"/>
      <c r="C138" s="116"/>
      <c r="D138" s="116"/>
      <c r="E138" s="116"/>
      <c r="F138" s="116"/>
      <c r="G138" s="116"/>
      <c r="H138" s="116"/>
      <c r="I138" s="136"/>
      <c r="J138" s="136"/>
      <c r="K138" s="136"/>
      <c r="L138" s="136"/>
      <c r="M138" s="136"/>
      <c r="N138" s="136"/>
      <c r="O138" s="136"/>
      <c r="P138" s="136"/>
      <c r="Q138" s="156"/>
      <c r="R138" s="136"/>
      <c r="S138" s="136"/>
      <c r="T138" s="136"/>
      <c r="U138" s="136"/>
      <c r="V138" s="136"/>
      <c r="W138" s="136"/>
      <c r="X138" s="136"/>
      <c r="Y138" s="136"/>
      <c r="Z138" s="116"/>
    </row>
    <row r="139" spans="1:26" ht="15.75" hidden="1" customHeight="1" x14ac:dyDescent="0.15">
      <c r="A139" s="92"/>
      <c r="B139" s="92"/>
      <c r="C139" s="116"/>
      <c r="D139" s="116"/>
      <c r="E139" s="116"/>
      <c r="F139" s="116"/>
      <c r="G139" s="116"/>
      <c r="H139" s="116"/>
      <c r="I139" s="136"/>
      <c r="J139" s="136"/>
      <c r="K139" s="136"/>
      <c r="L139" s="136"/>
      <c r="M139" s="136"/>
      <c r="N139" s="136"/>
      <c r="O139" s="136"/>
      <c r="P139" s="136"/>
      <c r="Q139" s="156"/>
      <c r="R139" s="136"/>
      <c r="S139" s="136"/>
      <c r="T139" s="136"/>
      <c r="U139" s="136"/>
      <c r="V139" s="136"/>
      <c r="W139" s="136"/>
      <c r="X139" s="136"/>
      <c r="Y139" s="136"/>
      <c r="Z139" s="116"/>
    </row>
    <row r="140" spans="1:26" ht="15.75" hidden="1" customHeight="1" x14ac:dyDescent="0.15">
      <c r="A140" s="92"/>
      <c r="B140" s="92"/>
      <c r="C140" s="116"/>
      <c r="D140" s="116"/>
      <c r="E140" s="116"/>
      <c r="F140" s="116"/>
      <c r="G140" s="116"/>
      <c r="H140" s="116"/>
      <c r="I140" s="136"/>
      <c r="J140" s="136"/>
      <c r="K140" s="136"/>
      <c r="L140" s="136"/>
      <c r="M140" s="136"/>
      <c r="N140" s="136"/>
      <c r="O140" s="136"/>
      <c r="P140" s="136"/>
      <c r="Q140" s="156"/>
      <c r="R140" s="136"/>
      <c r="S140" s="136"/>
      <c r="T140" s="136"/>
      <c r="U140" s="136"/>
      <c r="V140" s="136"/>
      <c r="W140" s="136"/>
      <c r="X140" s="136"/>
      <c r="Y140" s="136"/>
      <c r="Z140" s="116"/>
    </row>
    <row r="141" spans="1:26" ht="15.75" hidden="1" customHeight="1" x14ac:dyDescent="0.15">
      <c r="A141" s="92"/>
      <c r="B141" s="92"/>
      <c r="C141" s="116"/>
      <c r="D141" s="116"/>
      <c r="E141" s="116"/>
      <c r="F141" s="116"/>
      <c r="G141" s="116"/>
      <c r="H141" s="116"/>
      <c r="I141" s="136"/>
      <c r="J141" s="136"/>
      <c r="K141" s="136"/>
      <c r="L141" s="136"/>
      <c r="M141" s="136"/>
      <c r="N141" s="136"/>
      <c r="O141" s="136"/>
      <c r="P141" s="136"/>
      <c r="Q141" s="156"/>
      <c r="R141" s="136"/>
      <c r="S141" s="136"/>
      <c r="T141" s="136"/>
      <c r="U141" s="136"/>
      <c r="V141" s="136"/>
      <c r="W141" s="136"/>
      <c r="X141" s="136"/>
      <c r="Y141" s="136"/>
      <c r="Z141" s="116"/>
    </row>
    <row r="142" spans="1:26" ht="15.75" hidden="1" customHeight="1" x14ac:dyDescent="0.15">
      <c r="A142" s="92"/>
      <c r="B142" s="92"/>
      <c r="C142" s="116"/>
      <c r="D142" s="116"/>
      <c r="E142" s="116"/>
      <c r="F142" s="116"/>
      <c r="G142" s="116"/>
      <c r="H142" s="116"/>
      <c r="I142" s="136"/>
      <c r="J142" s="136"/>
      <c r="K142" s="136"/>
      <c r="L142" s="136"/>
      <c r="M142" s="136"/>
      <c r="N142" s="136"/>
      <c r="O142" s="136"/>
      <c r="P142" s="136"/>
      <c r="Q142" s="156"/>
      <c r="R142" s="136"/>
      <c r="S142" s="136"/>
      <c r="T142" s="136"/>
      <c r="U142" s="136"/>
      <c r="V142" s="136"/>
      <c r="W142" s="136"/>
      <c r="X142" s="136"/>
      <c r="Y142" s="136"/>
      <c r="Z142" s="116"/>
    </row>
    <row r="143" spans="1:26" ht="15.75" hidden="1" customHeight="1" x14ac:dyDescent="0.15">
      <c r="A143" s="92"/>
      <c r="B143" s="92"/>
      <c r="C143" s="116"/>
      <c r="D143" s="116"/>
      <c r="E143" s="116"/>
      <c r="F143" s="116"/>
      <c r="G143" s="116"/>
      <c r="H143" s="116"/>
      <c r="I143" s="136"/>
      <c r="J143" s="136"/>
      <c r="K143" s="136"/>
      <c r="L143" s="136"/>
      <c r="M143" s="136"/>
      <c r="N143" s="136"/>
      <c r="O143" s="136"/>
      <c r="P143" s="136"/>
      <c r="Q143" s="156"/>
      <c r="R143" s="136"/>
      <c r="S143" s="136"/>
      <c r="T143" s="136"/>
      <c r="U143" s="136"/>
      <c r="V143" s="136"/>
      <c r="W143" s="136"/>
      <c r="X143" s="136"/>
      <c r="Y143" s="136"/>
      <c r="Z143" s="116"/>
    </row>
    <row r="144" spans="1:26" ht="15.75" hidden="1" customHeight="1" x14ac:dyDescent="0.15">
      <c r="A144" s="92"/>
      <c r="B144" s="92"/>
      <c r="C144" s="116"/>
      <c r="D144" s="116"/>
      <c r="E144" s="116"/>
      <c r="F144" s="116"/>
      <c r="G144" s="116"/>
      <c r="H144" s="116"/>
      <c r="I144" s="136"/>
      <c r="J144" s="136"/>
      <c r="K144" s="136"/>
      <c r="L144" s="136"/>
      <c r="M144" s="136"/>
      <c r="N144" s="136"/>
      <c r="O144" s="136"/>
      <c r="P144" s="136"/>
      <c r="Q144" s="156"/>
      <c r="R144" s="136"/>
      <c r="S144" s="136"/>
      <c r="T144" s="136"/>
      <c r="U144" s="136"/>
      <c r="V144" s="136"/>
      <c r="W144" s="136"/>
      <c r="X144" s="136"/>
      <c r="Y144" s="136"/>
      <c r="Z144" s="116"/>
    </row>
    <row r="145" spans="1:26" ht="15.75" hidden="1" customHeight="1" x14ac:dyDescent="0.15">
      <c r="A145" s="92"/>
      <c r="B145" s="92"/>
      <c r="C145" s="116"/>
      <c r="D145" s="116"/>
      <c r="E145" s="116"/>
      <c r="F145" s="116"/>
      <c r="G145" s="116"/>
      <c r="H145" s="116"/>
      <c r="I145" s="136"/>
      <c r="J145" s="136"/>
      <c r="K145" s="136"/>
      <c r="L145" s="136"/>
      <c r="M145" s="136"/>
      <c r="N145" s="136"/>
      <c r="O145" s="136"/>
      <c r="P145" s="136"/>
      <c r="Q145" s="156"/>
      <c r="R145" s="136"/>
      <c r="S145" s="136"/>
      <c r="T145" s="136"/>
      <c r="U145" s="136"/>
      <c r="V145" s="136"/>
      <c r="W145" s="136"/>
      <c r="X145" s="136"/>
      <c r="Y145" s="136"/>
      <c r="Z145" s="116"/>
    </row>
    <row r="146" spans="1:26" ht="15.75" hidden="1" customHeight="1" x14ac:dyDescent="0.15">
      <c r="A146" s="92"/>
      <c r="B146" s="92"/>
      <c r="C146" s="116"/>
      <c r="D146" s="116"/>
      <c r="E146" s="116"/>
      <c r="F146" s="116"/>
      <c r="G146" s="116"/>
      <c r="H146" s="116"/>
      <c r="I146" s="136"/>
      <c r="J146" s="136"/>
      <c r="K146" s="136"/>
      <c r="L146" s="136"/>
      <c r="M146" s="136"/>
      <c r="N146" s="136"/>
      <c r="O146" s="136"/>
      <c r="P146" s="136"/>
      <c r="Q146" s="156"/>
      <c r="R146" s="136"/>
      <c r="S146" s="136"/>
      <c r="T146" s="136"/>
      <c r="U146" s="136"/>
      <c r="V146" s="136"/>
      <c r="W146" s="136"/>
      <c r="X146" s="136"/>
      <c r="Y146" s="136"/>
      <c r="Z146" s="116"/>
    </row>
    <row r="147" spans="1:26" ht="15.75" hidden="1" customHeight="1" x14ac:dyDescent="0.15">
      <c r="A147" s="92"/>
      <c r="B147" s="92"/>
      <c r="C147" s="116"/>
      <c r="D147" s="116"/>
      <c r="E147" s="116"/>
      <c r="F147" s="116"/>
      <c r="G147" s="116"/>
      <c r="H147" s="116"/>
      <c r="I147" s="136"/>
      <c r="J147" s="136"/>
      <c r="K147" s="136"/>
      <c r="L147" s="136"/>
      <c r="M147" s="136"/>
      <c r="N147" s="136"/>
      <c r="O147" s="136"/>
      <c r="P147" s="136"/>
      <c r="Q147" s="156"/>
      <c r="R147" s="136"/>
      <c r="S147" s="136"/>
      <c r="T147" s="136"/>
      <c r="U147" s="136"/>
      <c r="V147" s="136"/>
      <c r="W147" s="136"/>
      <c r="X147" s="136"/>
      <c r="Y147" s="136"/>
      <c r="Z147" s="116"/>
    </row>
    <row r="148" spans="1:26" ht="15.75" hidden="1" customHeight="1" x14ac:dyDescent="0.15">
      <c r="A148" s="92"/>
      <c r="B148" s="92"/>
      <c r="C148" s="116"/>
      <c r="D148" s="116"/>
      <c r="E148" s="116"/>
      <c r="F148" s="116"/>
      <c r="G148" s="116"/>
      <c r="H148" s="116"/>
      <c r="I148" s="136"/>
      <c r="J148" s="136"/>
      <c r="K148" s="136"/>
      <c r="L148" s="136"/>
      <c r="M148" s="136"/>
      <c r="N148" s="136"/>
      <c r="O148" s="136"/>
      <c r="P148" s="136"/>
      <c r="Q148" s="156"/>
      <c r="R148" s="136"/>
      <c r="S148" s="136"/>
      <c r="T148" s="136"/>
      <c r="U148" s="136"/>
      <c r="V148" s="136"/>
      <c r="W148" s="136"/>
      <c r="X148" s="136"/>
      <c r="Y148" s="136"/>
      <c r="Z148" s="116"/>
    </row>
    <row r="149" spans="1:26" ht="20.100000000000001" customHeight="1" x14ac:dyDescent="0.15">
      <c r="A149" s="92"/>
      <c r="B149" s="92"/>
      <c r="C149" s="116"/>
      <c r="D149" s="116"/>
      <c r="E149" s="116"/>
      <c r="F149" s="116"/>
      <c r="G149" s="116"/>
      <c r="H149" s="116"/>
      <c r="I149" s="136"/>
      <c r="J149" s="116"/>
      <c r="K149" s="116"/>
      <c r="L149" s="116"/>
      <c r="M149" s="116"/>
      <c r="N149" s="116"/>
      <c r="O149" s="116"/>
      <c r="P149" s="116"/>
      <c r="Q149" s="157"/>
      <c r="R149" s="116"/>
      <c r="S149" s="116"/>
      <c r="T149" s="116"/>
      <c r="U149" s="116"/>
      <c r="V149" s="116"/>
      <c r="W149" s="116"/>
      <c r="X149" s="116"/>
      <c r="Y149" s="116"/>
      <c r="Z149" s="116"/>
    </row>
    <row r="150" spans="1:26" ht="20.100000000000001" customHeight="1" x14ac:dyDescent="0.15">
      <c r="A150" s="92"/>
      <c r="B150" s="92"/>
      <c r="C150" s="103" t="s">
        <v>141</v>
      </c>
      <c r="D150" s="104"/>
      <c r="E150" s="104"/>
      <c r="F150" s="104"/>
      <c r="G150" s="104"/>
      <c r="H150" s="105"/>
      <c r="I150" s="137"/>
      <c r="K150" s="137"/>
    </row>
    <row r="151" spans="1:26" ht="20.100000000000001" customHeight="1" x14ac:dyDescent="0.15">
      <c r="A151" s="92"/>
      <c r="B151" s="92"/>
      <c r="C151" s="106"/>
      <c r="D151" s="107"/>
      <c r="E151" s="107"/>
      <c r="F151" s="107"/>
      <c r="G151" s="107"/>
      <c r="H151" s="107"/>
      <c r="I151" s="108"/>
      <c r="J151" s="108"/>
      <c r="K151" s="108"/>
      <c r="L151" s="108"/>
      <c r="M151" s="108"/>
      <c r="N151" s="108"/>
      <c r="O151" s="108"/>
      <c r="P151" s="108"/>
      <c r="Q151" s="108"/>
      <c r="R151" s="108"/>
      <c r="S151" s="108"/>
      <c r="T151" s="108"/>
      <c r="U151" s="108"/>
      <c r="V151" s="108"/>
      <c r="W151" s="108"/>
      <c r="X151" s="108"/>
      <c r="Y151" s="108"/>
      <c r="Z151" s="109"/>
    </row>
    <row r="152" spans="1:26" ht="20.100000000000001" customHeight="1" x14ac:dyDescent="0.15">
      <c r="A152" s="92"/>
      <c r="B152" s="92"/>
      <c r="C152" s="106"/>
      <c r="D152" s="158" t="s">
        <v>68</v>
      </c>
      <c r="E152" s="159"/>
      <c r="F152" s="159"/>
      <c r="G152" s="159"/>
      <c r="H152" s="159"/>
      <c r="I152" s="159"/>
      <c r="J152" s="159"/>
      <c r="K152" s="159"/>
      <c r="L152" s="159"/>
      <c r="M152" s="159"/>
      <c r="N152" s="159"/>
      <c r="O152" s="159"/>
      <c r="P152" s="159"/>
      <c r="Q152" s="159"/>
      <c r="R152" s="159"/>
      <c r="S152" s="159"/>
      <c r="T152" s="159"/>
      <c r="U152" s="159"/>
      <c r="V152" s="159"/>
      <c r="W152" s="159"/>
      <c r="X152" s="117"/>
      <c r="Y152" s="116"/>
      <c r="Z152" s="115"/>
    </row>
    <row r="153" spans="1:26" ht="20.100000000000001" customHeight="1" x14ac:dyDescent="0.15">
      <c r="A153" s="92">
        <f>IFERROR(IF(AND($I153&lt;&gt;"しない", $I153&lt;&gt;"する"),1001,0),3)</f>
        <v>0</v>
      </c>
      <c r="B153" s="92"/>
      <c r="C153" s="110"/>
      <c r="D153" s="111">
        <v>1</v>
      </c>
      <c r="E153" s="116" t="s">
        <v>69</v>
      </c>
      <c r="F153" s="116"/>
      <c r="G153" s="116"/>
      <c r="H153" s="116"/>
      <c r="I153" s="35" t="s">
        <v>169</v>
      </c>
      <c r="J153" s="54"/>
      <c r="K153" s="54"/>
      <c r="L153" s="54"/>
      <c r="M153" s="54"/>
      <c r="N153" s="116"/>
      <c r="O153" s="116"/>
      <c r="P153" s="116"/>
      <c r="Q153" s="116"/>
      <c r="R153" s="116"/>
      <c r="S153" s="116"/>
      <c r="T153" s="116"/>
      <c r="U153" s="116"/>
      <c r="Z153" s="160"/>
    </row>
    <row r="154" spans="1:26" ht="20.100000000000001" customHeight="1" x14ac:dyDescent="0.15">
      <c r="A154" s="92"/>
      <c r="B154" s="92"/>
      <c r="C154" s="119"/>
      <c r="D154" s="116"/>
      <c r="E154" s="116"/>
      <c r="F154" s="116"/>
      <c r="G154" s="116"/>
      <c r="H154" s="116"/>
      <c r="I154" s="161"/>
      <c r="J154" s="118" t="s">
        <v>70</v>
      </c>
      <c r="K154" s="118"/>
      <c r="L154" s="118"/>
      <c r="M154" s="118"/>
      <c r="N154" s="118"/>
      <c r="O154" s="118"/>
      <c r="P154" s="118"/>
      <c r="Q154" s="118"/>
      <c r="R154" s="118"/>
      <c r="S154" s="118"/>
      <c r="T154" s="118"/>
      <c r="U154" s="116"/>
      <c r="Z154" s="160"/>
    </row>
    <row r="155" spans="1:26" ht="20.100000000000001" customHeight="1" x14ac:dyDescent="0.15">
      <c r="A155" s="92">
        <f>IFERROR(IF(AND($I153="する",OR(TRIM($I155)="", NOT(OR(IFERROR(SEARCH(" ",$I155),0)&gt;0, IFERROR(SEARCH("　",$I155),0)&gt;0)))),1001,0),3)</f>
        <v>0</v>
      </c>
      <c r="B155" s="92"/>
      <c r="C155" s="110"/>
      <c r="D155" s="111">
        <v>2</v>
      </c>
      <c r="E155" s="87" t="s">
        <v>152</v>
      </c>
      <c r="I155" s="35"/>
      <c r="J155" s="35"/>
      <c r="K155" s="35"/>
      <c r="L155" s="35"/>
      <c r="M155" s="35"/>
      <c r="N155" s="35"/>
      <c r="O155" s="35"/>
      <c r="P155" s="35"/>
      <c r="Q155" s="35"/>
      <c r="R155" s="35"/>
      <c r="S155" s="35"/>
      <c r="T155" s="35"/>
      <c r="U155" s="35"/>
      <c r="V155" s="35"/>
      <c r="W155" s="35"/>
      <c r="X155" s="35"/>
      <c r="Y155" s="35"/>
      <c r="Z155" s="115"/>
    </row>
    <row r="156" spans="1:26" ht="20.100000000000001" customHeight="1" x14ac:dyDescent="0.15">
      <c r="A156" s="92"/>
      <c r="B156" s="92"/>
      <c r="C156" s="110"/>
      <c r="D156" s="111"/>
      <c r="E156" s="116"/>
      <c r="F156" s="116"/>
      <c r="G156" s="116"/>
      <c r="H156" s="116"/>
      <c r="I156" s="122"/>
      <c r="J156" s="118" t="s">
        <v>144</v>
      </c>
      <c r="K156" s="118"/>
      <c r="L156" s="118"/>
      <c r="M156" s="118"/>
      <c r="N156" s="118"/>
      <c r="O156" s="118"/>
      <c r="P156" s="118"/>
      <c r="Q156" s="118"/>
      <c r="R156" s="118"/>
      <c r="S156" s="118"/>
      <c r="T156" s="118"/>
      <c r="U156" s="118"/>
      <c r="V156" s="118"/>
      <c r="W156" s="118"/>
      <c r="X156" s="118"/>
      <c r="Y156" s="118"/>
      <c r="Z156" s="115"/>
    </row>
    <row r="157" spans="1:26" ht="20.100000000000001" customHeight="1" x14ac:dyDescent="0.15">
      <c r="A157" s="92">
        <f>IFERROR(IF(AND($I153="する",OR(TRIM($I157)="", NOT(OR(IFERROR(SEARCH(" ",$I157),0)&gt;0, IFERROR(SEARCH("　",$I157),0)&gt;0)))),1001,0),3)</f>
        <v>0</v>
      </c>
      <c r="B157" s="92"/>
      <c r="C157" s="110"/>
      <c r="D157" s="111">
        <v>3</v>
      </c>
      <c r="E157" s="87" t="s">
        <v>153</v>
      </c>
      <c r="I157" s="35"/>
      <c r="J157" s="35"/>
      <c r="K157" s="35"/>
      <c r="L157" s="35"/>
      <c r="M157" s="35"/>
      <c r="N157" s="35"/>
      <c r="O157" s="35"/>
      <c r="P157" s="35"/>
      <c r="Q157" s="35"/>
      <c r="R157" s="35"/>
      <c r="S157" s="35"/>
      <c r="T157" s="35"/>
      <c r="U157" s="35"/>
      <c r="V157" s="35"/>
      <c r="W157" s="35"/>
      <c r="X157" s="35"/>
      <c r="Y157" s="35"/>
      <c r="Z157" s="115"/>
    </row>
    <row r="158" spans="1:26" ht="20.100000000000001" customHeight="1" x14ac:dyDescent="0.15">
      <c r="A158" s="92"/>
      <c r="B158" s="92"/>
      <c r="C158" s="119"/>
      <c r="D158" s="116"/>
      <c r="E158" s="116"/>
      <c r="F158" s="116"/>
      <c r="G158" s="116"/>
      <c r="H158" s="116"/>
      <c r="I158" s="122"/>
      <c r="J158" s="118" t="s">
        <v>5</v>
      </c>
      <c r="K158" s="118"/>
      <c r="L158" s="118"/>
      <c r="M158" s="118"/>
      <c r="N158" s="118"/>
      <c r="O158" s="118"/>
      <c r="P158" s="118"/>
      <c r="Q158" s="118"/>
      <c r="R158" s="118"/>
      <c r="S158" s="118"/>
      <c r="T158" s="118"/>
      <c r="U158" s="118"/>
      <c r="V158" s="118"/>
      <c r="W158" s="118"/>
      <c r="X158" s="118"/>
      <c r="Y158" s="118"/>
      <c r="Z158" s="115"/>
    </row>
    <row r="159" spans="1:26" ht="20.100000000000001" customHeight="1" x14ac:dyDescent="0.15">
      <c r="A159" s="92">
        <f>IFERROR(IF(AND($I153="する",OR(TRIM($I159)="", LEN($I159)&lt;&gt;8, NOT(ISNUMBER(VALUE($I159))), IFERROR(SEARCH("-", $I159),0)&gt;0)),1001,0),3)</f>
        <v>0</v>
      </c>
      <c r="B159" s="92"/>
      <c r="C159" s="110"/>
      <c r="D159" s="111">
        <v>4</v>
      </c>
      <c r="E159" s="87" t="s">
        <v>100</v>
      </c>
      <c r="I159" s="35"/>
      <c r="J159" s="35"/>
      <c r="K159" s="35"/>
      <c r="L159" s="35"/>
      <c r="M159" s="35"/>
      <c r="N159" s="116"/>
      <c r="O159" s="116"/>
      <c r="P159" s="116"/>
      <c r="Q159" s="116"/>
      <c r="R159" s="116"/>
      <c r="S159" s="116"/>
      <c r="T159" s="116"/>
      <c r="U159" s="116"/>
      <c r="V159" s="116"/>
      <c r="W159" s="116"/>
      <c r="X159" s="116"/>
      <c r="Y159" s="116"/>
      <c r="Z159" s="115"/>
    </row>
    <row r="160" spans="1:26" ht="20.100000000000001" customHeight="1" x14ac:dyDescent="0.15">
      <c r="A160" s="92"/>
      <c r="B160" s="92"/>
      <c r="C160" s="119"/>
      <c r="D160" s="116"/>
      <c r="E160" s="116"/>
      <c r="F160" s="116"/>
      <c r="G160" s="116"/>
      <c r="H160" s="116"/>
      <c r="I160" s="113"/>
      <c r="J160" s="118" t="s">
        <v>157</v>
      </c>
      <c r="K160" s="117"/>
      <c r="L160" s="117"/>
      <c r="M160" s="117"/>
      <c r="N160" s="117"/>
      <c r="O160" s="117"/>
      <c r="P160" s="117"/>
      <c r="Q160" s="117"/>
      <c r="R160" s="117"/>
      <c r="S160" s="117"/>
      <c r="T160" s="117"/>
      <c r="U160" s="117"/>
      <c r="V160" s="117"/>
      <c r="W160" s="117"/>
      <c r="X160" s="117"/>
      <c r="Y160" s="117"/>
      <c r="Z160" s="115"/>
    </row>
    <row r="161" spans="1:27" ht="20.100000000000001" customHeight="1" x14ac:dyDescent="0.15">
      <c r="A161" s="92">
        <f>IFERROR(IF(AND($I153="する",TRIM($I161)=""),1001,0),3)</f>
        <v>0</v>
      </c>
      <c r="B161" s="92"/>
      <c r="C161" s="110"/>
      <c r="D161" s="111">
        <v>5</v>
      </c>
      <c r="E161" s="87" t="s">
        <v>0</v>
      </c>
      <c r="I161" s="59"/>
      <c r="J161" s="60"/>
      <c r="K161" s="60"/>
      <c r="L161" s="60"/>
      <c r="M161" s="60"/>
      <c r="N161" s="116"/>
      <c r="O161" s="116"/>
      <c r="P161" s="116"/>
      <c r="Q161" s="116"/>
      <c r="R161" s="116"/>
      <c r="S161" s="116"/>
      <c r="T161" s="116"/>
      <c r="U161" s="116"/>
      <c r="V161" s="116"/>
      <c r="W161" s="116"/>
      <c r="X161" s="116"/>
      <c r="Y161" s="116"/>
      <c r="Z161" s="115"/>
    </row>
    <row r="162" spans="1:27" ht="20.100000000000001" customHeight="1" x14ac:dyDescent="0.15">
      <c r="A162" s="92"/>
      <c r="B162" s="92"/>
      <c r="C162" s="110"/>
      <c r="D162" s="111"/>
      <c r="E162" s="116"/>
      <c r="F162" s="116"/>
      <c r="G162" s="116"/>
      <c r="H162" s="116"/>
      <c r="I162" s="113"/>
      <c r="J162" s="118" t="s">
        <v>167</v>
      </c>
      <c r="K162" s="117"/>
      <c r="L162" s="117"/>
      <c r="M162" s="117"/>
      <c r="N162" s="117"/>
      <c r="O162" s="117"/>
      <c r="P162" s="117"/>
      <c r="Q162" s="117"/>
      <c r="R162" s="117"/>
      <c r="S162" s="117"/>
      <c r="T162" s="117"/>
      <c r="U162" s="117"/>
      <c r="V162" s="117"/>
      <c r="W162" s="117"/>
      <c r="X162" s="117"/>
      <c r="Y162" s="117"/>
      <c r="Z162" s="115"/>
    </row>
    <row r="163" spans="1:27" ht="20.100000000000001" customHeight="1" x14ac:dyDescent="0.15">
      <c r="A163" s="92">
        <f>IFERROR(IF(AND($I153="する",AND($I163&lt;&gt;"", OR(ISERROR(FIND("@"&amp;LEFT($I163,3)&amp;"@", 都道府県3))=FALSE, ISERROR(FIND("@"&amp;LEFT($I163,4)&amp;"@",都道府県4))=FALSE))=FALSE),1001,0),3)</f>
        <v>0</v>
      </c>
      <c r="B163" s="92"/>
      <c r="C163" s="110"/>
      <c r="D163" s="111">
        <v>6</v>
      </c>
      <c r="E163" s="87" t="s">
        <v>108</v>
      </c>
      <c r="I163" s="52"/>
      <c r="J163" s="52"/>
      <c r="K163" s="52"/>
      <c r="L163" s="52"/>
      <c r="M163" s="52"/>
      <c r="N163" s="52"/>
      <c r="O163" s="52"/>
      <c r="P163" s="52"/>
      <c r="Q163" s="53"/>
      <c r="R163" s="52"/>
      <c r="S163" s="52"/>
      <c r="T163" s="52"/>
      <c r="U163" s="52"/>
      <c r="V163" s="52"/>
      <c r="W163" s="52"/>
      <c r="X163" s="52"/>
      <c r="Y163" s="52"/>
      <c r="Z163" s="115"/>
    </row>
    <row r="164" spans="1:27" ht="20.100000000000001" customHeight="1" x14ac:dyDescent="0.15">
      <c r="A164" s="92"/>
      <c r="B164" s="92"/>
      <c r="C164" s="110"/>
      <c r="D164" s="111"/>
      <c r="E164" s="116"/>
      <c r="F164" s="116"/>
      <c r="G164" s="116"/>
      <c r="H164" s="116"/>
      <c r="I164" s="113"/>
      <c r="J164" s="118" t="s">
        <v>8</v>
      </c>
      <c r="K164" s="117"/>
      <c r="L164" s="117"/>
      <c r="M164" s="117"/>
      <c r="N164" s="117"/>
      <c r="O164" s="117"/>
      <c r="P164" s="117"/>
      <c r="Q164" s="117"/>
      <c r="R164" s="117"/>
      <c r="S164" s="117"/>
      <c r="T164" s="117"/>
      <c r="U164" s="117"/>
      <c r="V164" s="117"/>
      <c r="W164" s="117"/>
      <c r="X164" s="117"/>
      <c r="Y164" s="117"/>
      <c r="Z164" s="115"/>
    </row>
    <row r="165" spans="1:27" ht="20.100000000000001" customHeight="1" x14ac:dyDescent="0.15">
      <c r="A165" s="92">
        <f>IFERROR(IF(AND($I153="する",NOT(AND(TRIM($I165)&lt;&gt;"",ISNUMBER(VALUE(SUBSTITUTE($I165,"-",""))),IFERROR(SEARCH("-",$I165),0)&gt;0))),1001,0),3)</f>
        <v>0</v>
      </c>
      <c r="B165" s="92"/>
      <c r="C165" s="110"/>
      <c r="D165" s="111">
        <v>7</v>
      </c>
      <c r="E165" s="87" t="s">
        <v>3</v>
      </c>
      <c r="I165" s="35"/>
      <c r="J165" s="35"/>
      <c r="K165" s="35"/>
      <c r="L165" s="35"/>
      <c r="M165" s="35"/>
      <c r="Y165" s="117"/>
      <c r="Z165" s="115"/>
    </row>
    <row r="166" spans="1:27" ht="20.100000000000001" customHeight="1" x14ac:dyDescent="0.15">
      <c r="A166" s="92"/>
      <c r="B166" s="92"/>
      <c r="C166" s="119"/>
      <c r="D166" s="116"/>
      <c r="E166" s="116"/>
      <c r="F166" s="116"/>
      <c r="G166" s="116"/>
      <c r="H166" s="116"/>
      <c r="I166" s="113"/>
      <c r="J166" s="118" t="s">
        <v>145</v>
      </c>
      <c r="K166" s="117"/>
      <c r="L166" s="117"/>
      <c r="M166" s="117"/>
      <c r="N166" s="117"/>
      <c r="O166" s="117"/>
      <c r="P166" s="117"/>
      <c r="Q166" s="117"/>
      <c r="R166" s="117"/>
      <c r="S166" s="117"/>
      <c r="T166" s="117"/>
      <c r="U166" s="117"/>
      <c r="V166" s="117"/>
      <c r="W166" s="117"/>
      <c r="X166" s="117"/>
      <c r="Y166" s="117"/>
      <c r="Z166" s="115"/>
    </row>
    <row r="167" spans="1:27" ht="20.100000000000001" customHeight="1" x14ac:dyDescent="0.15">
      <c r="A167" s="92">
        <f>IFERROR(IF(AND($I153="する",AND(TRIM($I167)&lt;&gt;"",NOT(AND(ISNUMBER(VALUE(SUBSTITUTE($I167,"-",""))),IFERROR(SEARCH("-",$I167),0)&gt;0)))),1001,0),3)</f>
        <v>0</v>
      </c>
      <c r="B167" s="92"/>
      <c r="C167" s="110"/>
      <c r="D167" s="111">
        <v>8</v>
      </c>
      <c r="E167" s="87" t="s">
        <v>4</v>
      </c>
      <c r="I167" s="35"/>
      <c r="J167" s="35"/>
      <c r="K167" s="35"/>
      <c r="L167" s="35"/>
      <c r="M167" s="35"/>
      <c r="N167" s="117"/>
      <c r="O167" s="117"/>
      <c r="P167" s="117"/>
      <c r="Q167" s="117"/>
      <c r="R167" s="117"/>
      <c r="S167" s="117"/>
      <c r="T167" s="117"/>
      <c r="U167" s="117"/>
      <c r="V167" s="117"/>
      <c r="W167" s="117"/>
      <c r="X167" s="117"/>
      <c r="Y167" s="117"/>
      <c r="Z167" s="115"/>
    </row>
    <row r="168" spans="1:27" ht="20.100000000000001" customHeight="1" x14ac:dyDescent="0.15">
      <c r="A168" s="92"/>
      <c r="B168" s="92"/>
      <c r="C168" s="119"/>
      <c r="D168" s="116"/>
      <c r="E168" s="116"/>
      <c r="F168" s="116"/>
      <c r="G168" s="116"/>
      <c r="H168" s="116"/>
      <c r="I168" s="113"/>
      <c r="J168" s="118" t="s">
        <v>145</v>
      </c>
      <c r="K168" s="117"/>
      <c r="L168" s="117"/>
      <c r="M168" s="117"/>
      <c r="N168" s="117"/>
      <c r="O168" s="117"/>
      <c r="P168" s="117"/>
      <c r="Q168" s="117"/>
      <c r="R168" s="117"/>
      <c r="S168" s="117"/>
      <c r="T168" s="117"/>
      <c r="U168" s="117"/>
      <c r="V168" s="117"/>
      <c r="W168" s="117"/>
      <c r="X168" s="117"/>
      <c r="Y168" s="117"/>
      <c r="Z168" s="115"/>
    </row>
    <row r="169" spans="1:27" ht="20.100000000000001" customHeight="1" x14ac:dyDescent="0.15">
      <c r="A169" s="92">
        <f>IFERROR(IF(AND($I153="する",AND(TRIM($I169)&lt;&gt;"", NOT(IFERROR(SEARCH("@",$I169),0)&gt;0))),1001,0),3)</f>
        <v>0</v>
      </c>
      <c r="B169" s="92"/>
      <c r="C169" s="110"/>
      <c r="D169" s="111">
        <v>9</v>
      </c>
      <c r="E169" s="87" t="s">
        <v>109</v>
      </c>
      <c r="I169" s="35"/>
      <c r="J169" s="35"/>
      <c r="K169" s="35"/>
      <c r="L169" s="35"/>
      <c r="M169" s="35"/>
      <c r="N169" s="35"/>
      <c r="O169" s="35"/>
      <c r="P169" s="35"/>
      <c r="Q169" s="58"/>
      <c r="R169" s="35"/>
      <c r="S169" s="35"/>
      <c r="T169" s="35"/>
      <c r="U169" s="35"/>
      <c r="V169" s="35"/>
      <c r="W169" s="35"/>
      <c r="X169" s="35"/>
      <c r="Y169" s="35"/>
      <c r="Z169" s="115"/>
    </row>
    <row r="170" spans="1:27" ht="20.100000000000001" customHeight="1" x14ac:dyDescent="0.15">
      <c r="A170" s="92"/>
      <c r="B170" s="92"/>
      <c r="C170" s="119"/>
      <c r="D170" s="116"/>
      <c r="E170" s="116"/>
      <c r="F170" s="116"/>
      <c r="G170" s="116"/>
      <c r="H170" s="116"/>
      <c r="I170" s="113"/>
      <c r="J170" s="124" t="s">
        <v>165</v>
      </c>
      <c r="K170" s="141"/>
      <c r="L170" s="117"/>
      <c r="M170" s="117"/>
      <c r="N170" s="117"/>
      <c r="O170" s="117"/>
      <c r="P170" s="117"/>
      <c r="Q170" s="142"/>
      <c r="R170" s="117"/>
      <c r="S170" s="117"/>
      <c r="T170" s="117"/>
      <c r="U170" s="117"/>
      <c r="V170" s="117"/>
      <c r="W170" s="117"/>
      <c r="X170" s="117"/>
      <c r="Y170" s="117"/>
      <c r="Z170" s="115"/>
    </row>
    <row r="171" spans="1:27" ht="20.100000000000001" customHeight="1" x14ac:dyDescent="0.15">
      <c r="A171" s="92"/>
      <c r="B171" s="92"/>
      <c r="C171" s="130"/>
      <c r="D171" s="131"/>
      <c r="E171" s="131"/>
      <c r="F171" s="131"/>
      <c r="G171" s="131"/>
      <c r="H171" s="131"/>
      <c r="I171" s="132"/>
      <c r="J171" s="132"/>
      <c r="K171" s="133"/>
      <c r="L171" s="132"/>
      <c r="M171" s="132"/>
      <c r="N171" s="132"/>
      <c r="O171" s="132"/>
      <c r="P171" s="132"/>
      <c r="Q171" s="132"/>
      <c r="R171" s="132"/>
      <c r="S171" s="132"/>
      <c r="T171" s="132"/>
      <c r="U171" s="132"/>
      <c r="V171" s="132"/>
      <c r="W171" s="132"/>
      <c r="X171" s="132"/>
      <c r="Y171" s="162"/>
      <c r="Z171" s="134"/>
      <c r="AA171" s="148"/>
    </row>
    <row r="172" spans="1:27" ht="20.100000000000001" customHeight="1" x14ac:dyDescent="0.15">
      <c r="A172" s="92"/>
      <c r="B172" s="92"/>
      <c r="C172" s="116"/>
      <c r="D172" s="116"/>
      <c r="E172" s="116"/>
      <c r="F172" s="116"/>
      <c r="G172" s="116"/>
      <c r="H172" s="116"/>
      <c r="I172" s="136"/>
      <c r="J172" s="136"/>
      <c r="K172" s="136"/>
      <c r="L172" s="136"/>
      <c r="M172" s="136"/>
      <c r="N172" s="136"/>
      <c r="O172" s="136"/>
      <c r="P172" s="136"/>
      <c r="Q172" s="136"/>
      <c r="R172" s="136"/>
      <c r="S172" s="136"/>
      <c r="T172" s="136"/>
      <c r="U172" s="136"/>
      <c r="V172" s="136"/>
      <c r="W172" s="136"/>
      <c r="X172" s="136"/>
      <c r="Y172" s="163"/>
      <c r="Z172" s="116"/>
      <c r="AA172" s="148"/>
    </row>
    <row r="173" spans="1:27" ht="20.100000000000001" customHeight="1" x14ac:dyDescent="0.15">
      <c r="A173" s="92"/>
      <c r="B173" s="92"/>
      <c r="C173" s="116"/>
      <c r="D173" s="116"/>
      <c r="E173" s="116"/>
      <c r="F173" s="116"/>
      <c r="G173" s="116"/>
      <c r="H173" s="116"/>
      <c r="I173" s="116"/>
      <c r="J173" s="136"/>
      <c r="K173" s="147"/>
      <c r="L173" s="116"/>
      <c r="M173" s="116"/>
      <c r="N173" s="116"/>
      <c r="O173" s="116"/>
      <c r="P173" s="116"/>
      <c r="Q173" s="116"/>
      <c r="R173" s="116"/>
      <c r="S173" s="116"/>
      <c r="T173" s="116"/>
      <c r="U173" s="116"/>
      <c r="V173" s="116"/>
      <c r="W173" s="116"/>
      <c r="X173" s="116"/>
      <c r="Y173" s="116"/>
      <c r="Z173" s="116"/>
    </row>
    <row r="174" spans="1:27" ht="20.100000000000001" customHeight="1" x14ac:dyDescent="0.15">
      <c r="A174" s="92"/>
      <c r="B174" s="92"/>
      <c r="C174" s="103" t="s">
        <v>14</v>
      </c>
      <c r="D174" s="104"/>
      <c r="E174" s="104"/>
      <c r="F174" s="104"/>
      <c r="G174" s="104"/>
      <c r="H174" s="105"/>
      <c r="I174" s="164"/>
      <c r="J174" s="165"/>
      <c r="K174" s="165"/>
      <c r="L174" s="165"/>
    </row>
    <row r="175" spans="1:27" ht="20.100000000000001" customHeight="1" x14ac:dyDescent="0.15">
      <c r="A175" s="92"/>
      <c r="B175" s="92"/>
      <c r="C175" s="106"/>
      <c r="D175" s="159"/>
      <c r="E175" s="159"/>
      <c r="F175" s="159"/>
      <c r="G175" s="159"/>
      <c r="H175" s="159"/>
      <c r="I175" s="159"/>
      <c r="J175" s="159"/>
      <c r="K175" s="159"/>
      <c r="L175" s="159"/>
      <c r="M175" s="108"/>
      <c r="N175" s="108"/>
      <c r="O175" s="108"/>
      <c r="P175" s="108"/>
      <c r="Q175" s="166"/>
      <c r="R175" s="108"/>
      <c r="S175" s="108"/>
      <c r="T175" s="108"/>
      <c r="U175" s="108"/>
      <c r="V175" s="108"/>
      <c r="W175" s="108"/>
      <c r="X175" s="108"/>
      <c r="Y175" s="166"/>
      <c r="Z175" s="167"/>
    </row>
    <row r="176" spans="1:27" ht="20.100000000000001" customHeight="1" x14ac:dyDescent="0.15">
      <c r="A176" s="92"/>
      <c r="B176" s="92"/>
      <c r="C176" s="106"/>
      <c r="D176" s="111">
        <v>1</v>
      </c>
      <c r="E176" s="116" t="s">
        <v>176</v>
      </c>
      <c r="F176" s="116"/>
      <c r="G176" s="159"/>
      <c r="H176" s="159"/>
      <c r="I176" s="159"/>
      <c r="J176" s="159"/>
      <c r="K176" s="159"/>
      <c r="L176" s="159"/>
      <c r="M176" s="116"/>
      <c r="N176" s="116"/>
      <c r="O176" s="116"/>
      <c r="P176" s="116"/>
      <c r="Q176" s="168"/>
      <c r="R176" s="116"/>
      <c r="S176" s="116"/>
      <c r="T176" s="116"/>
      <c r="U176" s="116"/>
      <c r="V176" s="116"/>
      <c r="W176" s="116"/>
      <c r="X176" s="116"/>
      <c r="Y176" s="168"/>
      <c r="Z176" s="169"/>
    </row>
    <row r="177" spans="1:27" ht="45" customHeight="1" x14ac:dyDescent="0.15">
      <c r="A177" s="92"/>
      <c r="B177" s="92"/>
      <c r="C177" s="106"/>
      <c r="D177" s="111"/>
      <c r="E177" s="170" t="s">
        <v>192</v>
      </c>
      <c r="F177" s="170"/>
      <c r="G177" s="170"/>
      <c r="H177" s="170"/>
      <c r="I177" s="170"/>
      <c r="J177" s="170"/>
      <c r="K177" s="170"/>
      <c r="L177" s="170"/>
      <c r="M177" s="170"/>
      <c r="N177" s="170"/>
      <c r="O177" s="170"/>
      <c r="P177" s="170"/>
      <c r="Q177" s="170"/>
      <c r="R177" s="170"/>
      <c r="S177" s="170"/>
      <c r="T177" s="170"/>
      <c r="U177" s="170"/>
      <c r="V177" s="170"/>
      <c r="W177" s="170"/>
      <c r="X177" s="170"/>
      <c r="Y177" s="170"/>
      <c r="Z177" s="169"/>
    </row>
    <row r="178" spans="1:27" ht="20.100000000000001" customHeight="1" x14ac:dyDescent="0.15">
      <c r="A178" s="92"/>
      <c r="B178" s="92"/>
      <c r="C178" s="106"/>
      <c r="D178" s="159"/>
      <c r="E178" s="171" t="s">
        <v>177</v>
      </c>
      <c r="F178" s="172"/>
      <c r="G178" s="172"/>
      <c r="H178" s="172"/>
      <c r="I178" s="172"/>
      <c r="J178" s="173"/>
      <c r="K178" s="171" t="s">
        <v>235</v>
      </c>
      <c r="L178" s="172"/>
      <c r="M178" s="172"/>
      <c r="N178" s="172"/>
      <c r="O178" s="173"/>
      <c r="P178" s="171" t="s">
        <v>178</v>
      </c>
      <c r="Q178" s="172"/>
      <c r="R178" s="173"/>
      <c r="S178" s="174" t="s">
        <v>180</v>
      </c>
      <c r="T178" s="175"/>
      <c r="U178" s="175"/>
      <c r="V178" s="175"/>
      <c r="W178" s="175"/>
      <c r="X178" s="175"/>
      <c r="Y178" s="176"/>
      <c r="Z178" s="169"/>
    </row>
    <row r="179" spans="1:27" ht="20.100000000000001" customHeight="1" x14ac:dyDescent="0.15">
      <c r="A179" s="92"/>
      <c r="B179" s="92"/>
      <c r="C179" s="106"/>
      <c r="D179" s="159"/>
      <c r="E179" s="177" t="s">
        <v>236</v>
      </c>
      <c r="F179" s="178"/>
      <c r="G179" s="178"/>
      <c r="H179" s="178"/>
      <c r="I179" s="178"/>
      <c r="J179" s="179"/>
      <c r="K179" s="55"/>
      <c r="L179" s="56"/>
      <c r="M179" s="56"/>
      <c r="N179" s="56"/>
      <c r="O179" s="57"/>
      <c r="P179" s="40"/>
      <c r="Q179" s="41"/>
      <c r="R179" s="42"/>
      <c r="S179" s="49"/>
      <c r="T179" s="27"/>
      <c r="U179" s="27"/>
      <c r="V179" s="27"/>
      <c r="W179" s="27"/>
      <c r="X179" s="27"/>
      <c r="Y179" s="28"/>
      <c r="Z179" s="169"/>
    </row>
    <row r="180" spans="1:27" ht="20.100000000000001" customHeight="1" x14ac:dyDescent="0.15">
      <c r="A180" s="92"/>
      <c r="B180" s="92"/>
      <c r="C180" s="106"/>
      <c r="D180" s="159"/>
      <c r="E180" s="180" t="s">
        <v>179</v>
      </c>
      <c r="F180" s="181"/>
      <c r="G180" s="181"/>
      <c r="H180" s="181"/>
      <c r="I180" s="181"/>
      <c r="J180" s="182"/>
      <c r="K180" s="69"/>
      <c r="L180" s="70"/>
      <c r="M180" s="70"/>
      <c r="N180" s="70"/>
      <c r="O180" s="71"/>
      <c r="P180" s="43"/>
      <c r="Q180" s="44"/>
      <c r="R180" s="45"/>
      <c r="S180" s="50"/>
      <c r="T180" s="3"/>
      <c r="U180" s="3"/>
      <c r="V180" s="3"/>
      <c r="W180" s="3"/>
      <c r="X180" s="3"/>
      <c r="Y180" s="4"/>
      <c r="Z180" s="169"/>
    </row>
    <row r="181" spans="1:27" ht="20.100000000000001" customHeight="1" x14ac:dyDescent="0.15">
      <c r="A181" s="92"/>
      <c r="B181" s="92"/>
      <c r="C181" s="106"/>
      <c r="D181" s="159"/>
      <c r="E181" s="46"/>
      <c r="F181" s="47"/>
      <c r="G181" s="47"/>
      <c r="H181" s="47"/>
      <c r="I181" s="47"/>
      <c r="J181" s="48"/>
      <c r="K181" s="37"/>
      <c r="L181" s="38"/>
      <c r="M181" s="38"/>
      <c r="N181" s="38"/>
      <c r="O181" s="39"/>
      <c r="P181" s="46"/>
      <c r="Q181" s="47"/>
      <c r="R181" s="48"/>
      <c r="S181" s="51"/>
      <c r="T181" s="24"/>
      <c r="U181" s="24"/>
      <c r="V181" s="24"/>
      <c r="W181" s="24"/>
      <c r="X181" s="24"/>
      <c r="Y181" s="25"/>
      <c r="Z181" s="169"/>
    </row>
    <row r="182" spans="1:27" ht="20.100000000000001" customHeight="1" x14ac:dyDescent="0.15">
      <c r="A182" s="92"/>
      <c r="B182" s="92"/>
      <c r="C182" s="106"/>
      <c r="D182" s="159"/>
      <c r="E182" s="117" t="str">
        <f>"*1 "&amp;日付例&amp;"　年月日を入力してください。"</f>
        <v>*1 例)2024/4/1、R6/4/1　年月日を入力してください。</v>
      </c>
      <c r="F182" s="159"/>
      <c r="G182" s="159"/>
      <c r="H182" s="159"/>
      <c r="I182" s="159"/>
      <c r="J182" s="159"/>
      <c r="K182" s="159"/>
      <c r="L182" s="159"/>
      <c r="M182" s="116"/>
      <c r="N182" s="116"/>
      <c r="O182" s="116"/>
      <c r="P182" s="116"/>
      <c r="Q182" s="168"/>
      <c r="R182" s="116"/>
      <c r="S182" s="116"/>
      <c r="T182" s="116"/>
      <c r="U182" s="116"/>
      <c r="V182" s="116"/>
      <c r="W182" s="116"/>
      <c r="X182" s="116"/>
      <c r="Y182" s="168"/>
      <c r="Z182" s="169"/>
    </row>
    <row r="183" spans="1:27" ht="20.100000000000001" customHeight="1" x14ac:dyDescent="0.15">
      <c r="A183" s="92"/>
      <c r="B183" s="92"/>
      <c r="C183" s="106"/>
      <c r="D183" s="159"/>
      <c r="E183" s="159"/>
      <c r="F183" s="159"/>
      <c r="G183" s="159"/>
      <c r="H183" s="159"/>
      <c r="I183" s="159"/>
      <c r="J183" s="159"/>
      <c r="K183" s="159"/>
      <c r="L183" s="159"/>
      <c r="M183" s="116"/>
      <c r="N183" s="116"/>
      <c r="O183" s="116"/>
      <c r="P183" s="116"/>
      <c r="Q183" s="168"/>
      <c r="R183" s="116"/>
      <c r="S183" s="116"/>
      <c r="T183" s="116"/>
      <c r="U183" s="116"/>
      <c r="V183" s="116"/>
      <c r="W183" s="116"/>
      <c r="X183" s="116"/>
      <c r="Y183" s="168"/>
      <c r="Z183" s="169"/>
    </row>
    <row r="184" spans="1:27" ht="20.100000000000001" customHeight="1" x14ac:dyDescent="0.15">
      <c r="A184" s="92">
        <f>IFERROR(IF(OR(TRIM($I184)="",TRIM($O184)=""),1001,0),3)</f>
        <v>1001</v>
      </c>
      <c r="B184" s="92"/>
      <c r="C184" s="110"/>
      <c r="D184" s="111">
        <v>2</v>
      </c>
      <c r="E184" s="116" t="s">
        <v>186</v>
      </c>
      <c r="F184" s="116"/>
      <c r="G184" s="116"/>
      <c r="H184" s="116"/>
      <c r="I184" s="72"/>
      <c r="J184" s="73"/>
      <c r="K184" s="73"/>
      <c r="L184" s="73"/>
      <c r="M184" s="73"/>
      <c r="N184" s="183" t="s">
        <v>173</v>
      </c>
      <c r="O184" s="72"/>
      <c r="P184" s="72"/>
      <c r="Q184" s="184" t="s">
        <v>174</v>
      </c>
      <c r="R184" s="185"/>
      <c r="S184" s="185"/>
      <c r="T184" s="185"/>
      <c r="U184" s="185"/>
      <c r="V184" s="185"/>
      <c r="W184" s="185"/>
      <c r="X184" s="185"/>
      <c r="Y184" s="185"/>
      <c r="Z184" s="186"/>
      <c r="AA184" s="119"/>
    </row>
    <row r="185" spans="1:27" ht="20.100000000000001" customHeight="1" x14ac:dyDescent="0.15">
      <c r="A185" s="92"/>
      <c r="B185" s="92"/>
      <c r="C185" s="110"/>
      <c r="D185" s="111"/>
      <c r="E185" s="116"/>
      <c r="F185" s="116"/>
      <c r="G185" s="116"/>
      <c r="H185" s="116"/>
      <c r="I185" s="187"/>
      <c r="J185" s="118" t="str">
        <f>"直前1年の決算期間を入力してください。"&amp;日付例&amp;"　年月日を入力してください。"</f>
        <v>直前1年の決算期間を入力してください。例)2024/4/1、R6/4/1　年月日を入力してください。</v>
      </c>
      <c r="K185" s="188"/>
      <c r="L185" s="188"/>
      <c r="M185" s="188"/>
      <c r="N185" s="183"/>
      <c r="O185" s="187"/>
      <c r="P185" s="187"/>
      <c r="Q185" s="184"/>
      <c r="R185" s="185"/>
      <c r="S185" s="185"/>
      <c r="T185" s="185"/>
      <c r="U185" s="185"/>
      <c r="V185" s="185"/>
      <c r="W185" s="185"/>
      <c r="X185" s="185"/>
      <c r="Y185" s="185"/>
      <c r="Z185" s="186"/>
      <c r="AA185" s="116"/>
    </row>
    <row r="186" spans="1:27" ht="20.100000000000001" customHeight="1" x14ac:dyDescent="0.15">
      <c r="A186" s="92">
        <f>IFERROR(IF(TRIM($I186)="",1001,0),3)</f>
        <v>1001</v>
      </c>
      <c r="B186" s="92"/>
      <c r="C186" s="110"/>
      <c r="D186" s="111">
        <v>3</v>
      </c>
      <c r="E186" s="116" t="s">
        <v>187</v>
      </c>
      <c r="F186" s="116"/>
      <c r="G186" s="116"/>
      <c r="H186" s="116"/>
      <c r="I186" s="74"/>
      <c r="J186" s="74"/>
      <c r="K186" s="74"/>
      <c r="L186" s="74"/>
      <c r="M186" s="74"/>
      <c r="N186" s="116" t="s">
        <v>175</v>
      </c>
      <c r="O186" s="116"/>
      <c r="P186" s="116"/>
      <c r="Q186" s="116"/>
      <c r="R186" s="116"/>
      <c r="S186" s="116"/>
      <c r="T186" s="116"/>
      <c r="U186" s="116"/>
      <c r="V186" s="185"/>
      <c r="W186" s="185"/>
      <c r="X186" s="185"/>
      <c r="Y186" s="185"/>
      <c r="Z186" s="186"/>
      <c r="AA186" s="119"/>
    </row>
    <row r="187" spans="1:27" ht="20.100000000000001" customHeight="1" x14ac:dyDescent="0.15">
      <c r="A187" s="92"/>
      <c r="B187" s="92"/>
      <c r="C187" s="110"/>
      <c r="D187" s="111"/>
      <c r="E187" s="116"/>
      <c r="F187" s="116"/>
      <c r="G187" s="116"/>
      <c r="H187" s="116"/>
      <c r="I187" s="113"/>
      <c r="J187" s="118" t="s">
        <v>188</v>
      </c>
      <c r="K187" s="118"/>
      <c r="L187" s="118"/>
      <c r="M187" s="118"/>
      <c r="N187" s="118"/>
      <c r="O187" s="118"/>
      <c r="P187" s="118"/>
      <c r="Q187" s="118"/>
      <c r="R187" s="118"/>
      <c r="S187" s="118"/>
      <c r="T187" s="118"/>
      <c r="U187" s="118"/>
      <c r="V187" s="185"/>
      <c r="W187" s="185"/>
      <c r="X187" s="185"/>
      <c r="Y187" s="185"/>
      <c r="Z187" s="186"/>
      <c r="AA187" s="116"/>
    </row>
    <row r="188" spans="1:27" ht="20.100000000000001" customHeight="1" x14ac:dyDescent="0.15">
      <c r="A188" s="92">
        <f>IFERROR(IF(TRIM($I188)="",1001,0),3)</f>
        <v>1001</v>
      </c>
      <c r="B188" s="92"/>
      <c r="C188" s="110"/>
      <c r="D188" s="111">
        <v>4</v>
      </c>
      <c r="E188" s="116" t="s">
        <v>190</v>
      </c>
      <c r="F188" s="116"/>
      <c r="G188" s="116"/>
      <c r="H188" s="116"/>
      <c r="I188" s="74"/>
      <c r="J188" s="74"/>
      <c r="K188" s="74"/>
      <c r="L188" s="74"/>
      <c r="M188" s="74"/>
      <c r="N188" s="116" t="s">
        <v>175</v>
      </c>
      <c r="O188" s="116"/>
      <c r="P188" s="116"/>
      <c r="Q188" s="116"/>
      <c r="R188" s="116"/>
      <c r="S188" s="116"/>
      <c r="T188" s="116"/>
      <c r="U188" s="116"/>
      <c r="V188" s="185"/>
      <c r="W188" s="185"/>
      <c r="X188" s="185"/>
      <c r="Y188" s="185"/>
      <c r="Z188" s="186"/>
      <c r="AA188" s="119"/>
    </row>
    <row r="189" spans="1:27" ht="20.100000000000001" customHeight="1" x14ac:dyDescent="0.15">
      <c r="A189" s="92"/>
      <c r="B189" s="92"/>
      <c r="C189" s="110"/>
      <c r="D189" s="111"/>
      <c r="E189" s="140" t="s">
        <v>189</v>
      </c>
      <c r="F189" s="116"/>
      <c r="G189" s="116"/>
      <c r="H189" s="116"/>
      <c r="I189" s="113"/>
      <c r="J189" s="118" t="s">
        <v>191</v>
      </c>
      <c r="K189" s="118"/>
      <c r="L189" s="118"/>
      <c r="M189" s="118"/>
      <c r="N189" s="118"/>
      <c r="O189" s="118"/>
      <c r="P189" s="118"/>
      <c r="Q189" s="118"/>
      <c r="R189" s="118"/>
      <c r="S189" s="118"/>
      <c r="T189" s="118"/>
      <c r="U189" s="118"/>
      <c r="V189" s="185"/>
      <c r="W189" s="185"/>
      <c r="X189" s="185"/>
      <c r="Y189" s="185"/>
      <c r="Z189" s="186"/>
      <c r="AA189" s="116"/>
    </row>
    <row r="190" spans="1:27" ht="20.100000000000001" customHeight="1" x14ac:dyDescent="0.15">
      <c r="A190" s="92"/>
      <c r="B190" s="92"/>
      <c r="C190" s="110"/>
      <c r="D190" s="111"/>
      <c r="E190" s="140"/>
      <c r="F190" s="116"/>
      <c r="G190" s="116"/>
      <c r="H190" s="116"/>
      <c r="I190" s="113"/>
      <c r="J190" s="118"/>
      <c r="K190" s="118"/>
      <c r="L190" s="118"/>
      <c r="M190" s="118"/>
      <c r="N190" s="118"/>
      <c r="O190" s="118"/>
      <c r="P190" s="118"/>
      <c r="Q190" s="118"/>
      <c r="R190" s="118"/>
      <c r="S190" s="118"/>
      <c r="T190" s="118"/>
      <c r="U190" s="118"/>
      <c r="V190" s="185"/>
      <c r="W190" s="185"/>
      <c r="X190" s="185"/>
      <c r="Y190" s="185"/>
      <c r="Z190" s="186"/>
      <c r="AA190" s="116"/>
    </row>
    <row r="191" spans="1:27" ht="20.100000000000001" customHeight="1" x14ac:dyDescent="0.15">
      <c r="A191" s="92"/>
      <c r="B191" s="92"/>
      <c r="C191" s="110"/>
      <c r="D191" s="111">
        <v>5</v>
      </c>
      <c r="E191" s="87" t="s">
        <v>181</v>
      </c>
      <c r="I191" s="189"/>
      <c r="J191" s="189"/>
      <c r="K191" s="189"/>
      <c r="L191" s="189"/>
      <c r="M191" s="116"/>
      <c r="N191" s="116"/>
      <c r="O191" s="116"/>
      <c r="P191" s="116"/>
      <c r="Q191" s="116"/>
      <c r="R191" s="116"/>
      <c r="S191" s="116"/>
      <c r="T191" s="116"/>
      <c r="U191" s="116"/>
      <c r="V191" s="116"/>
      <c r="W191" s="116"/>
      <c r="X191" s="116"/>
      <c r="Z191" s="160"/>
    </row>
    <row r="192" spans="1:27" ht="45" customHeight="1" x14ac:dyDescent="0.15">
      <c r="A192" s="92"/>
      <c r="B192" s="92"/>
      <c r="C192" s="110"/>
      <c r="D192" s="111"/>
      <c r="E192" s="190" t="s">
        <v>234</v>
      </c>
      <c r="F192" s="190"/>
      <c r="G192" s="190"/>
      <c r="H192" s="190"/>
      <c r="I192" s="190"/>
      <c r="J192" s="190"/>
      <c r="K192" s="190"/>
      <c r="L192" s="190"/>
      <c r="M192" s="190"/>
      <c r="N192" s="190"/>
      <c r="O192" s="190"/>
      <c r="P192" s="190"/>
      <c r="Q192" s="190"/>
      <c r="R192" s="190"/>
      <c r="S192" s="190"/>
      <c r="T192" s="190"/>
      <c r="U192" s="190"/>
      <c r="V192" s="190"/>
      <c r="W192" s="190"/>
      <c r="X192" s="190"/>
      <c r="Y192" s="190"/>
      <c r="Z192" s="160"/>
    </row>
    <row r="193" spans="1:27" ht="20.100000000000001" customHeight="1" x14ac:dyDescent="0.15">
      <c r="A193" s="92">
        <f>IFERROR(IF(TRIM($I193)="",1001,0),3)</f>
        <v>1001</v>
      </c>
      <c r="B193" s="92"/>
      <c r="C193" s="110"/>
      <c r="E193" s="191" t="s">
        <v>182</v>
      </c>
      <c r="F193" s="192"/>
      <c r="G193" s="192"/>
      <c r="H193" s="193"/>
      <c r="I193" s="10"/>
      <c r="J193" s="67"/>
      <c r="K193" s="67"/>
      <c r="L193" s="67"/>
      <c r="M193" s="68"/>
      <c r="Y193" s="116"/>
      <c r="Z193" s="160"/>
    </row>
    <row r="194" spans="1:27" ht="20.100000000000001" customHeight="1" thickBot="1" x14ac:dyDescent="0.2">
      <c r="A194" s="92">
        <f>IFERROR(IF(TRIM($I194)="",1001,0),3)</f>
        <v>1001</v>
      </c>
      <c r="B194" s="92"/>
      <c r="C194" s="110"/>
      <c r="D194" s="111"/>
      <c r="E194" s="194" t="s">
        <v>183</v>
      </c>
      <c r="F194" s="195"/>
      <c r="G194" s="195"/>
      <c r="H194" s="196"/>
      <c r="I194" s="63"/>
      <c r="J194" s="64"/>
      <c r="K194" s="64"/>
      <c r="L194" s="64"/>
      <c r="M194" s="65"/>
      <c r="Y194" s="116"/>
      <c r="Z194" s="160"/>
    </row>
    <row r="195" spans="1:27" ht="20.100000000000001" customHeight="1" thickTop="1" x14ac:dyDescent="0.15">
      <c r="A195" s="92"/>
      <c r="B195" s="92"/>
      <c r="C195" s="110"/>
      <c r="D195" s="111"/>
      <c r="E195" s="197" t="s">
        <v>184</v>
      </c>
      <c r="F195" s="198"/>
      <c r="G195" s="198"/>
      <c r="H195" s="199"/>
      <c r="I195" s="200">
        <f>I193+I194</f>
        <v>0</v>
      </c>
      <c r="J195" s="201"/>
      <c r="K195" s="201"/>
      <c r="L195" s="201"/>
      <c r="M195" s="202"/>
      <c r="Y195" s="116"/>
      <c r="Z195" s="160"/>
    </row>
    <row r="196" spans="1:27" ht="20.100000000000001" customHeight="1" x14ac:dyDescent="0.15">
      <c r="A196" s="92"/>
      <c r="B196" s="92"/>
      <c r="C196" s="110"/>
      <c r="D196" s="111"/>
      <c r="E196" s="203"/>
      <c r="F196" s="204"/>
      <c r="G196" s="205"/>
      <c r="H196" s="205"/>
      <c r="I196" s="206"/>
      <c r="J196" s="205"/>
      <c r="K196" s="205"/>
      <c r="Y196" s="116"/>
      <c r="Z196" s="160"/>
    </row>
    <row r="197" spans="1:27" ht="20.100000000000001" customHeight="1" x14ac:dyDescent="0.15">
      <c r="A197" s="92">
        <f>IFERROR(IF(TRIM($I197)="",1001,0),3)</f>
        <v>1001</v>
      </c>
      <c r="B197" s="92"/>
      <c r="C197" s="110"/>
      <c r="D197" s="111">
        <v>6</v>
      </c>
      <c r="E197" s="87" t="s">
        <v>185</v>
      </c>
      <c r="I197" s="35"/>
      <c r="J197" s="66"/>
      <c r="K197" s="66"/>
      <c r="L197" s="66"/>
      <c r="M197" s="66"/>
      <c r="N197" s="116"/>
      <c r="O197" s="116"/>
      <c r="P197" s="116"/>
      <c r="Q197" s="116"/>
      <c r="R197" s="116"/>
      <c r="S197" s="116"/>
      <c r="T197" s="116"/>
      <c r="U197" s="116"/>
      <c r="V197" s="116"/>
      <c r="W197" s="116"/>
      <c r="X197" s="116"/>
      <c r="Y197" s="116"/>
      <c r="Z197" s="115"/>
    </row>
    <row r="198" spans="1:27" ht="19.899999999999999" customHeight="1" x14ac:dyDescent="0.15">
      <c r="A198" s="92"/>
      <c r="B198" s="92"/>
      <c r="C198" s="119"/>
      <c r="D198" s="116"/>
      <c r="E198" s="116"/>
      <c r="F198" s="116"/>
      <c r="G198" s="116"/>
      <c r="H198" s="116"/>
      <c r="I198" s="113"/>
      <c r="J198" s="118" t="s">
        <v>237</v>
      </c>
      <c r="K198" s="118"/>
      <c r="L198" s="118"/>
      <c r="M198" s="118"/>
      <c r="N198" s="118"/>
      <c r="O198" s="118"/>
      <c r="P198" s="118"/>
      <c r="Q198" s="118"/>
      <c r="R198" s="118"/>
      <c r="S198" s="118"/>
      <c r="T198" s="118"/>
      <c r="U198" s="118"/>
      <c r="V198" s="118"/>
      <c r="W198" s="118"/>
      <c r="X198" s="118"/>
      <c r="Y198" s="118"/>
      <c r="Z198" s="115"/>
    </row>
    <row r="199" spans="1:27" ht="20.100000000000001" customHeight="1" x14ac:dyDescent="0.15">
      <c r="A199" s="92"/>
      <c r="B199" s="92"/>
      <c r="C199" s="130"/>
      <c r="D199" s="131"/>
      <c r="E199" s="131"/>
      <c r="F199" s="131"/>
      <c r="G199" s="131"/>
      <c r="H199" s="131"/>
      <c r="I199" s="131"/>
      <c r="J199" s="132"/>
      <c r="K199" s="132"/>
      <c r="L199" s="207"/>
      <c r="M199" s="207"/>
      <c r="N199" s="162"/>
      <c r="O199" s="132"/>
      <c r="P199" s="155"/>
      <c r="Q199" s="155"/>
      <c r="R199" s="155"/>
      <c r="S199" s="162"/>
      <c r="T199" s="162"/>
      <c r="U199" s="162"/>
      <c r="V199" s="162"/>
      <c r="W199" s="162"/>
      <c r="X199" s="162"/>
      <c r="Y199" s="132"/>
      <c r="Z199" s="134"/>
    </row>
    <row r="200" spans="1:27" ht="20.100000000000001" customHeight="1" x14ac:dyDescent="0.15">
      <c r="A200" s="92"/>
      <c r="B200" s="92"/>
      <c r="C200" s="116"/>
      <c r="D200" s="116"/>
      <c r="E200" s="116"/>
      <c r="F200" s="116"/>
      <c r="G200" s="116"/>
      <c r="H200" s="116"/>
      <c r="I200" s="116"/>
      <c r="J200" s="136"/>
      <c r="K200" s="136"/>
      <c r="L200" s="208"/>
      <c r="M200" s="136"/>
      <c r="N200" s="163"/>
      <c r="O200" s="136"/>
      <c r="P200" s="156"/>
      <c r="Q200" s="156"/>
      <c r="R200" s="156"/>
      <c r="S200" s="163"/>
      <c r="T200" s="163"/>
      <c r="U200" s="163"/>
      <c r="V200" s="163"/>
      <c r="W200" s="163"/>
      <c r="X200" s="163"/>
      <c r="Y200" s="136"/>
      <c r="Z200" s="116"/>
    </row>
    <row r="201" spans="1:27" ht="20.100000000000001" customHeight="1" x14ac:dyDescent="0.15">
      <c r="A201" s="92"/>
      <c r="B201" s="92"/>
      <c r="C201" s="116"/>
      <c r="D201" s="116"/>
      <c r="E201" s="116"/>
      <c r="F201" s="116"/>
      <c r="G201" s="116"/>
      <c r="H201" s="116"/>
      <c r="I201" s="116"/>
      <c r="J201" s="136"/>
      <c r="K201" s="136"/>
      <c r="L201" s="168"/>
      <c r="M201" s="116"/>
      <c r="N201" s="209"/>
      <c r="O201" s="116"/>
      <c r="P201" s="157"/>
      <c r="Q201" s="157"/>
      <c r="R201" s="157"/>
      <c r="S201" s="209"/>
      <c r="T201" s="209"/>
      <c r="U201" s="209"/>
      <c r="V201" s="209"/>
      <c r="W201" s="209"/>
      <c r="X201" s="209"/>
      <c r="Y201" s="209"/>
      <c r="Z201" s="116"/>
      <c r="AA201" s="209"/>
    </row>
    <row r="202" spans="1:27" ht="20.100000000000001" customHeight="1" x14ac:dyDescent="0.15">
      <c r="A202" s="92"/>
      <c r="B202" s="92"/>
      <c r="C202" s="103" t="s">
        <v>15</v>
      </c>
      <c r="D202" s="104"/>
      <c r="E202" s="104"/>
      <c r="F202" s="104"/>
      <c r="G202" s="104"/>
      <c r="H202" s="105"/>
      <c r="I202" s="210"/>
      <c r="L202" s="211"/>
      <c r="N202" s="148"/>
      <c r="P202" s="212"/>
      <c r="Q202" s="212"/>
      <c r="R202" s="212"/>
      <c r="S202" s="148"/>
      <c r="T202" s="148"/>
      <c r="U202" s="148"/>
      <c r="V202" s="148"/>
      <c r="W202" s="148"/>
      <c r="X202" s="148"/>
      <c r="Y202" s="148"/>
      <c r="AA202" s="148"/>
    </row>
    <row r="203" spans="1:27" ht="20.100000000000001" customHeight="1" x14ac:dyDescent="0.15">
      <c r="A203" s="92"/>
      <c r="B203" s="92"/>
      <c r="C203" s="106"/>
      <c r="D203" s="107"/>
      <c r="E203" s="107"/>
      <c r="F203" s="107"/>
      <c r="G203" s="107"/>
      <c r="H203" s="107"/>
      <c r="I203" s="107"/>
      <c r="J203" s="108"/>
      <c r="K203" s="108"/>
      <c r="L203" s="166"/>
      <c r="M203" s="166"/>
      <c r="N203" s="152"/>
      <c r="O203" s="152"/>
      <c r="P203" s="213"/>
      <c r="Q203" s="213"/>
      <c r="R203" s="213"/>
      <c r="S203" s="152"/>
      <c r="T203" s="152"/>
      <c r="U203" s="152"/>
      <c r="V203" s="152"/>
      <c r="W203" s="152"/>
      <c r="X203" s="152"/>
      <c r="Y203" s="152"/>
      <c r="Z203" s="109"/>
      <c r="AA203" s="148"/>
    </row>
    <row r="204" spans="1:27" ht="15.75" hidden="1" customHeight="1" x14ac:dyDescent="0.15">
      <c r="A204" s="92"/>
      <c r="B204" s="92"/>
      <c r="C204" s="106"/>
      <c r="D204" s="107"/>
      <c r="E204" s="107"/>
      <c r="F204" s="107"/>
      <c r="G204" s="107"/>
      <c r="H204" s="107"/>
      <c r="I204" s="107"/>
      <c r="J204" s="116"/>
      <c r="K204" s="116"/>
      <c r="L204" s="168"/>
      <c r="M204" s="168"/>
      <c r="N204" s="209"/>
      <c r="O204" s="209"/>
      <c r="P204" s="157"/>
      <c r="Q204" s="157"/>
      <c r="R204" s="157"/>
      <c r="S204" s="209"/>
      <c r="T204" s="209"/>
      <c r="U204" s="209"/>
      <c r="V204" s="209"/>
      <c r="W204" s="209"/>
      <c r="X204" s="209"/>
      <c r="Y204" s="209"/>
      <c r="Z204" s="115"/>
      <c r="AA204" s="148"/>
    </row>
    <row r="205" spans="1:27" ht="20.100000000000001" customHeight="1" x14ac:dyDescent="0.15">
      <c r="A205" s="92">
        <f>IFERROR(IF(OR(TRIM($I205)="",OR(NOT(ISNUMBER(VALUE($P205))), TRIM($P205)="", LEN($P205)&lt;&gt;6)),1001,0),3)</f>
        <v>1001</v>
      </c>
      <c r="B205" s="92"/>
      <c r="C205" s="110"/>
      <c r="D205" s="111">
        <v>1</v>
      </c>
      <c r="E205" s="87" t="s">
        <v>101</v>
      </c>
      <c r="I205" s="35"/>
      <c r="J205" s="35"/>
      <c r="K205" s="35"/>
      <c r="L205" s="35"/>
      <c r="M205" s="35"/>
      <c r="N205" s="147" t="s">
        <v>65</v>
      </c>
      <c r="O205" s="214" t="s">
        <v>63</v>
      </c>
      <c r="P205" s="1"/>
      <c r="Q205" s="116" t="s">
        <v>64</v>
      </c>
      <c r="T205" s="116"/>
      <c r="Y205" s="116"/>
      <c r="Z205" s="115"/>
    </row>
    <row r="206" spans="1:27" ht="30" customHeight="1" x14ac:dyDescent="0.15">
      <c r="A206" s="92"/>
      <c r="B206" s="92"/>
      <c r="C206" s="119"/>
      <c r="D206" s="116"/>
      <c r="E206" s="116"/>
      <c r="F206" s="116"/>
      <c r="G206" s="116"/>
      <c r="H206" s="116"/>
      <c r="I206" s="122"/>
      <c r="J206" s="139" t="s">
        <v>104</v>
      </c>
      <c r="K206" s="215"/>
      <c r="L206" s="215"/>
      <c r="M206" s="215"/>
      <c r="N206" s="215"/>
      <c r="O206" s="215"/>
      <c r="P206" s="215"/>
      <c r="Q206" s="215"/>
      <c r="R206" s="215"/>
      <c r="S206" s="215"/>
      <c r="T206" s="215"/>
      <c r="U206" s="215"/>
      <c r="V206" s="215"/>
      <c r="W206" s="215"/>
      <c r="X206" s="215"/>
      <c r="Y206" s="215"/>
      <c r="Z206" s="115"/>
    </row>
    <row r="207" spans="1:27" ht="20.100000000000001" customHeight="1" x14ac:dyDescent="0.15">
      <c r="A207" s="92">
        <f>IFERROR(IF(TRIM($I207)="",1001,0),3)</f>
        <v>1001</v>
      </c>
      <c r="B207" s="92"/>
      <c r="C207" s="110"/>
      <c r="D207" s="111">
        <v>2</v>
      </c>
      <c r="E207" s="87" t="s">
        <v>193</v>
      </c>
      <c r="I207" s="72"/>
      <c r="J207" s="35"/>
      <c r="K207" s="35"/>
      <c r="L207" s="35"/>
      <c r="M207" s="35"/>
      <c r="N207" s="214"/>
      <c r="O207" s="116"/>
      <c r="P207" s="116"/>
      <c r="Q207" s="116"/>
      <c r="R207" s="116"/>
      <c r="S207" s="116"/>
      <c r="T207" s="116"/>
      <c r="U207" s="116"/>
      <c r="V207" s="116"/>
      <c r="W207" s="116"/>
      <c r="X207" s="116"/>
      <c r="Y207" s="116"/>
      <c r="Z207" s="115"/>
    </row>
    <row r="208" spans="1:27" ht="19.899999999999999" customHeight="1" x14ac:dyDescent="0.15">
      <c r="A208" s="92"/>
      <c r="B208" s="92"/>
      <c r="C208" s="119"/>
      <c r="D208" s="116"/>
      <c r="E208" s="116"/>
      <c r="F208" s="116"/>
      <c r="G208" s="116"/>
      <c r="H208" s="116"/>
      <c r="I208" s="122"/>
      <c r="J208" s="118" t="str">
        <f>日付例&amp;"　年月日を入力してください。"</f>
        <v>例)2024/4/1、R6/4/1　年月日を入力してください。</v>
      </c>
      <c r="K208" s="118"/>
      <c r="L208" s="118"/>
      <c r="M208" s="118"/>
      <c r="N208" s="118"/>
      <c r="O208" s="118"/>
      <c r="P208" s="118"/>
      <c r="Q208" s="118"/>
      <c r="R208" s="118"/>
      <c r="S208" s="118"/>
      <c r="T208" s="118"/>
      <c r="U208" s="118"/>
      <c r="V208" s="118"/>
      <c r="W208" s="118"/>
      <c r="X208" s="118"/>
      <c r="Y208" s="118"/>
      <c r="Z208" s="115"/>
    </row>
    <row r="209" spans="1:27" ht="20.100000000000001" customHeight="1" x14ac:dyDescent="0.15">
      <c r="A209" s="92">
        <f>IFERROR(IF(TRIM($I209)="",1001,0),3)</f>
        <v>1001</v>
      </c>
      <c r="B209" s="92"/>
      <c r="C209" s="110"/>
      <c r="D209" s="111">
        <v>3</v>
      </c>
      <c r="E209" s="87" t="s">
        <v>194</v>
      </c>
      <c r="I209" s="74"/>
      <c r="J209" s="75"/>
      <c r="K209" s="75"/>
      <c r="L209" s="75"/>
      <c r="M209" s="75"/>
      <c r="N209" s="216" t="s">
        <v>6</v>
      </c>
      <c r="O209" s="116"/>
      <c r="P209" s="116"/>
      <c r="Q209" s="116"/>
      <c r="R209" s="116"/>
      <c r="S209" s="116"/>
      <c r="T209" s="116"/>
      <c r="U209" s="116"/>
      <c r="V209" s="116"/>
      <c r="W209" s="116"/>
      <c r="X209" s="116"/>
      <c r="Y209" s="116"/>
      <c r="Z209" s="115"/>
    </row>
    <row r="210" spans="1:27" ht="19.899999999999999" customHeight="1" x14ac:dyDescent="0.15">
      <c r="A210" s="92"/>
      <c r="B210" s="92"/>
      <c r="C210" s="119"/>
      <c r="D210" s="116"/>
      <c r="E210" s="116"/>
      <c r="F210" s="116"/>
      <c r="G210" s="116"/>
      <c r="H210" s="116"/>
      <c r="I210" s="122"/>
      <c r="J210" s="118" t="s">
        <v>238</v>
      </c>
      <c r="K210" s="118"/>
      <c r="L210" s="118"/>
      <c r="M210" s="118"/>
      <c r="N210" s="118"/>
      <c r="O210" s="118"/>
      <c r="P210" s="118"/>
      <c r="Q210" s="118"/>
      <c r="R210" s="118"/>
      <c r="S210" s="118"/>
      <c r="T210" s="118"/>
      <c r="U210" s="118"/>
      <c r="V210" s="118"/>
      <c r="W210" s="118"/>
      <c r="X210" s="118"/>
      <c r="Y210" s="118"/>
      <c r="Z210" s="115"/>
    </row>
    <row r="211" spans="1:27" ht="20.100000000000001" customHeight="1" x14ac:dyDescent="0.15">
      <c r="A211" s="92"/>
      <c r="B211" s="92"/>
      <c r="C211" s="119"/>
      <c r="D211" s="111">
        <v>4</v>
      </c>
      <c r="E211" s="87" t="s">
        <v>272</v>
      </c>
      <c r="G211" s="116"/>
      <c r="H211" s="116"/>
      <c r="I211" s="122"/>
      <c r="J211" s="118"/>
      <c r="K211" s="118"/>
      <c r="L211" s="118"/>
      <c r="M211" s="118"/>
      <c r="N211" s="118"/>
      <c r="O211" s="118"/>
      <c r="P211" s="118"/>
      <c r="Q211" s="118"/>
      <c r="R211" s="118"/>
      <c r="S211" s="118"/>
      <c r="T211" s="118"/>
      <c r="U211" s="118"/>
      <c r="V211" s="118"/>
      <c r="W211" s="118"/>
      <c r="X211" s="118"/>
      <c r="Y211" s="118"/>
      <c r="Z211" s="115"/>
    </row>
    <row r="212" spans="1:27" ht="45" customHeight="1" x14ac:dyDescent="0.15">
      <c r="A212" s="92"/>
      <c r="B212" s="92"/>
      <c r="C212" s="106"/>
      <c r="E212" s="217" t="s">
        <v>250</v>
      </c>
      <c r="F212" s="218"/>
      <c r="G212" s="218"/>
      <c r="H212" s="218"/>
      <c r="I212" s="218"/>
      <c r="J212" s="218"/>
      <c r="K212" s="218"/>
      <c r="L212" s="218"/>
      <c r="M212" s="218"/>
      <c r="N212" s="218"/>
      <c r="O212" s="218"/>
      <c r="P212" s="218"/>
      <c r="Q212" s="218"/>
      <c r="R212" s="218"/>
      <c r="S212" s="218"/>
      <c r="T212" s="218"/>
      <c r="U212" s="218"/>
      <c r="V212" s="218"/>
      <c r="W212" s="218"/>
      <c r="X212" s="218"/>
      <c r="Y212" s="218"/>
      <c r="Z212" s="115"/>
      <c r="AA212" s="148"/>
    </row>
    <row r="213" spans="1:27" ht="30" customHeight="1" x14ac:dyDescent="0.15">
      <c r="A213" s="92">
        <f>IFERROR(IF(COUNTIF($L214:$L242,"○")&lt;1,1001,0),3)</f>
        <v>1001</v>
      </c>
      <c r="B213" s="311"/>
      <c r="C213" s="110"/>
      <c r="E213" s="219" t="s">
        <v>162</v>
      </c>
      <c r="F213" s="220"/>
      <c r="G213" s="220"/>
      <c r="H213" s="220"/>
      <c r="I213" s="220"/>
      <c r="J213" s="220"/>
      <c r="K213" s="221"/>
      <c r="L213" s="222" t="s">
        <v>7</v>
      </c>
      <c r="M213" s="223"/>
      <c r="N213" s="224" t="s">
        <v>164</v>
      </c>
      <c r="O213" s="225"/>
      <c r="P213" s="226" t="s">
        <v>163</v>
      </c>
      <c r="Q213" s="227"/>
      <c r="R213" s="228"/>
      <c r="S213" s="229" t="s">
        <v>249</v>
      </c>
      <c r="T213" s="230"/>
      <c r="U213" s="230"/>
      <c r="V213" s="230"/>
      <c r="W213" s="230"/>
      <c r="X213" s="230"/>
      <c r="Y213" s="230"/>
      <c r="Z213" s="231"/>
      <c r="AA213" s="209"/>
    </row>
    <row r="214" spans="1:27" ht="20.100000000000001" customHeight="1" x14ac:dyDescent="0.15">
      <c r="A214" s="92">
        <f>IFERROR(IF(AND($L214="○", OR(TRIM($N214)="",TRIM($S214)="")),1001,0),3)</f>
        <v>0</v>
      </c>
      <c r="B214" s="92"/>
      <c r="C214" s="110"/>
      <c r="E214" s="232" t="s">
        <v>72</v>
      </c>
      <c r="F214" s="233" t="s">
        <v>110</v>
      </c>
      <c r="G214" s="234"/>
      <c r="H214" s="234"/>
      <c r="I214" s="234"/>
      <c r="J214" s="234"/>
      <c r="K214" s="235"/>
      <c r="L214" s="61"/>
      <c r="M214" s="62"/>
      <c r="N214" s="61"/>
      <c r="O214" s="62"/>
      <c r="P214" s="76"/>
      <c r="Q214" s="77"/>
      <c r="R214" s="78"/>
      <c r="S214" s="31"/>
      <c r="T214" s="16"/>
      <c r="U214" s="16"/>
      <c r="V214" s="16"/>
      <c r="W214" s="16"/>
      <c r="X214" s="16"/>
      <c r="Y214" s="17"/>
      <c r="Z214" s="115"/>
      <c r="AA214" s="209"/>
    </row>
    <row r="215" spans="1:27" ht="20.100000000000001" customHeight="1" x14ac:dyDescent="0.15">
      <c r="A215" s="92">
        <f>IFERROR(IF(AND($L215="○", OR(TRIM($N215)="",TRIM($S215)="")),1001,0),3)</f>
        <v>0</v>
      </c>
      <c r="B215" s="92"/>
      <c r="C215" s="110"/>
      <c r="E215" s="236" t="s">
        <v>73</v>
      </c>
      <c r="F215" s="237" t="s">
        <v>111</v>
      </c>
      <c r="G215" s="238"/>
      <c r="H215" s="238"/>
      <c r="I215" s="238"/>
      <c r="J215" s="238"/>
      <c r="K215" s="239"/>
      <c r="L215" s="29"/>
      <c r="M215" s="30"/>
      <c r="N215" s="29"/>
      <c r="O215" s="30"/>
      <c r="P215" s="32"/>
      <c r="Q215" s="33"/>
      <c r="R215" s="34"/>
      <c r="S215" s="26"/>
      <c r="T215" s="5"/>
      <c r="U215" s="5"/>
      <c r="V215" s="5"/>
      <c r="W215" s="5"/>
      <c r="X215" s="5"/>
      <c r="Y215" s="6"/>
      <c r="Z215" s="115"/>
      <c r="AA215" s="209"/>
    </row>
    <row r="216" spans="1:27" ht="20.100000000000001" customHeight="1" x14ac:dyDescent="0.15">
      <c r="A216" s="92">
        <f>IFERROR(IF(AND($L216="○", OR(TRIM($N216)="",TRIM($S216)="")),1001,0),3)</f>
        <v>0</v>
      </c>
      <c r="B216" s="92"/>
      <c r="C216" s="110"/>
      <c r="E216" s="236" t="s">
        <v>74</v>
      </c>
      <c r="F216" s="237" t="s">
        <v>112</v>
      </c>
      <c r="G216" s="238"/>
      <c r="H216" s="238"/>
      <c r="I216" s="238"/>
      <c r="J216" s="238"/>
      <c r="K216" s="239"/>
      <c r="L216" s="29"/>
      <c r="M216" s="30"/>
      <c r="N216" s="29"/>
      <c r="O216" s="30"/>
      <c r="P216" s="32"/>
      <c r="Q216" s="33"/>
      <c r="R216" s="34"/>
      <c r="S216" s="26"/>
      <c r="T216" s="5"/>
      <c r="U216" s="5"/>
      <c r="V216" s="5"/>
      <c r="W216" s="5"/>
      <c r="X216" s="5"/>
      <c r="Y216" s="6"/>
      <c r="Z216" s="115"/>
      <c r="AA216" s="209"/>
    </row>
    <row r="217" spans="1:27" ht="20.100000000000001" customHeight="1" x14ac:dyDescent="0.15">
      <c r="A217" s="92">
        <f>IFERROR(IF(AND($L217="○", OR(TRIM($N217)="",TRIM($S217)="")),1001,0),3)</f>
        <v>0</v>
      </c>
      <c r="B217" s="92"/>
      <c r="C217" s="110"/>
      <c r="E217" s="236" t="s">
        <v>75</v>
      </c>
      <c r="F217" s="237" t="s">
        <v>113</v>
      </c>
      <c r="G217" s="238"/>
      <c r="H217" s="238"/>
      <c r="I217" s="238"/>
      <c r="J217" s="238"/>
      <c r="K217" s="239"/>
      <c r="L217" s="29"/>
      <c r="M217" s="30"/>
      <c r="N217" s="29"/>
      <c r="O217" s="30"/>
      <c r="P217" s="32"/>
      <c r="Q217" s="33"/>
      <c r="R217" s="34"/>
      <c r="S217" s="26"/>
      <c r="T217" s="5"/>
      <c r="U217" s="5"/>
      <c r="V217" s="5"/>
      <c r="W217" s="5"/>
      <c r="X217" s="5"/>
      <c r="Y217" s="6"/>
      <c r="Z217" s="115"/>
      <c r="AA217" s="209"/>
    </row>
    <row r="218" spans="1:27" ht="20.100000000000001" customHeight="1" x14ac:dyDescent="0.15">
      <c r="A218" s="92">
        <f>IFERROR(IF(AND($L218="○", OR(TRIM($N218)="",TRIM($S218)="")),1001,0),3)</f>
        <v>0</v>
      </c>
      <c r="B218" s="92"/>
      <c r="C218" s="110"/>
      <c r="E218" s="236" t="s">
        <v>139</v>
      </c>
      <c r="F218" s="237" t="s">
        <v>114</v>
      </c>
      <c r="G218" s="238"/>
      <c r="H218" s="238"/>
      <c r="I218" s="238"/>
      <c r="J218" s="238"/>
      <c r="K218" s="239"/>
      <c r="L218" s="29"/>
      <c r="M218" s="30"/>
      <c r="N218" s="29"/>
      <c r="O218" s="30"/>
      <c r="P218" s="32"/>
      <c r="Q218" s="33"/>
      <c r="R218" s="34"/>
      <c r="S218" s="26"/>
      <c r="T218" s="5"/>
      <c r="U218" s="5"/>
      <c r="V218" s="5"/>
      <c r="W218" s="5"/>
      <c r="X218" s="5"/>
      <c r="Y218" s="6"/>
      <c r="Z218" s="115"/>
      <c r="AA218" s="209"/>
    </row>
    <row r="219" spans="1:27" ht="20.100000000000001" customHeight="1" x14ac:dyDescent="0.15">
      <c r="A219" s="92">
        <f>IFERROR(IF(AND($L219="○", OR(TRIM($N219)="",TRIM($S219)="")),1001,0),3)</f>
        <v>0</v>
      </c>
      <c r="B219" s="92"/>
      <c r="C219" s="110"/>
      <c r="E219" s="236" t="s">
        <v>76</v>
      </c>
      <c r="F219" s="237" t="s">
        <v>115</v>
      </c>
      <c r="G219" s="238"/>
      <c r="H219" s="238"/>
      <c r="I219" s="238"/>
      <c r="J219" s="238"/>
      <c r="K219" s="239"/>
      <c r="L219" s="29"/>
      <c r="M219" s="30"/>
      <c r="N219" s="29"/>
      <c r="O219" s="30"/>
      <c r="P219" s="32"/>
      <c r="Q219" s="33"/>
      <c r="R219" s="34"/>
      <c r="S219" s="26"/>
      <c r="T219" s="5"/>
      <c r="U219" s="5"/>
      <c r="V219" s="5"/>
      <c r="W219" s="5"/>
      <c r="X219" s="5"/>
      <c r="Y219" s="6"/>
      <c r="Z219" s="115"/>
      <c r="AA219" s="209"/>
    </row>
    <row r="220" spans="1:27" ht="20.100000000000001" customHeight="1" x14ac:dyDescent="0.15">
      <c r="A220" s="92">
        <f>IFERROR(IF(AND($L220="○", OR(TRIM($N220)="",TRIM($S220)="")),1001,0),3)</f>
        <v>0</v>
      </c>
      <c r="B220" s="92"/>
      <c r="C220" s="110"/>
      <c r="E220" s="236" t="s">
        <v>77</v>
      </c>
      <c r="F220" s="237" t="s">
        <v>116</v>
      </c>
      <c r="G220" s="238"/>
      <c r="H220" s="238"/>
      <c r="I220" s="238"/>
      <c r="J220" s="238"/>
      <c r="K220" s="239"/>
      <c r="L220" s="29"/>
      <c r="M220" s="30"/>
      <c r="N220" s="29"/>
      <c r="O220" s="30"/>
      <c r="P220" s="32"/>
      <c r="Q220" s="33"/>
      <c r="R220" s="34"/>
      <c r="S220" s="26"/>
      <c r="T220" s="5"/>
      <c r="U220" s="5"/>
      <c r="V220" s="5"/>
      <c r="W220" s="5"/>
      <c r="X220" s="5"/>
      <c r="Y220" s="6"/>
      <c r="Z220" s="115"/>
      <c r="AA220" s="209"/>
    </row>
    <row r="221" spans="1:27" ht="20.100000000000001" customHeight="1" x14ac:dyDescent="0.15">
      <c r="A221" s="92">
        <f>IFERROR(IF(AND($L221="○", OR(TRIM($N221)="",TRIM($S221)="")),1001,0),3)</f>
        <v>0</v>
      </c>
      <c r="B221" s="92"/>
      <c r="C221" s="110"/>
      <c r="E221" s="236" t="s">
        <v>78</v>
      </c>
      <c r="F221" s="237" t="s">
        <v>117</v>
      </c>
      <c r="G221" s="238"/>
      <c r="H221" s="238"/>
      <c r="I221" s="238"/>
      <c r="J221" s="238"/>
      <c r="K221" s="239"/>
      <c r="L221" s="29"/>
      <c r="M221" s="30"/>
      <c r="N221" s="29"/>
      <c r="O221" s="30"/>
      <c r="P221" s="32"/>
      <c r="Q221" s="33"/>
      <c r="R221" s="34"/>
      <c r="S221" s="26"/>
      <c r="T221" s="5"/>
      <c r="U221" s="5"/>
      <c r="V221" s="5"/>
      <c r="W221" s="5"/>
      <c r="X221" s="5"/>
      <c r="Y221" s="6"/>
      <c r="Z221" s="115"/>
      <c r="AA221" s="209"/>
    </row>
    <row r="222" spans="1:27" ht="20.100000000000001" customHeight="1" x14ac:dyDescent="0.15">
      <c r="A222" s="92">
        <f>IFERROR(IF(AND($L222="○", OR(TRIM($N222)="",TRIM($S222)="")),1001,0),3)</f>
        <v>0</v>
      </c>
      <c r="B222" s="92"/>
      <c r="C222" s="110"/>
      <c r="E222" s="236" t="s">
        <v>79</v>
      </c>
      <c r="F222" s="237" t="s">
        <v>118</v>
      </c>
      <c r="G222" s="238"/>
      <c r="H222" s="238"/>
      <c r="I222" s="238"/>
      <c r="J222" s="238"/>
      <c r="K222" s="239"/>
      <c r="L222" s="29"/>
      <c r="M222" s="30"/>
      <c r="N222" s="29"/>
      <c r="O222" s="30"/>
      <c r="P222" s="32"/>
      <c r="Q222" s="33"/>
      <c r="R222" s="34"/>
      <c r="S222" s="26"/>
      <c r="T222" s="5"/>
      <c r="U222" s="5"/>
      <c r="V222" s="5"/>
      <c r="W222" s="5"/>
      <c r="X222" s="5"/>
      <c r="Y222" s="6"/>
      <c r="Z222" s="115"/>
      <c r="AA222" s="209"/>
    </row>
    <row r="223" spans="1:27" ht="20.100000000000001" customHeight="1" x14ac:dyDescent="0.15">
      <c r="A223" s="92">
        <f>IFERROR(IF(AND($L223="○", OR(TRIM($N223)="",TRIM($S223)="")),1001,0),3)</f>
        <v>0</v>
      </c>
      <c r="B223" s="92"/>
      <c r="C223" s="110"/>
      <c r="E223" s="236" t="s">
        <v>80</v>
      </c>
      <c r="F223" s="237" t="s">
        <v>119</v>
      </c>
      <c r="G223" s="238"/>
      <c r="H223" s="238"/>
      <c r="I223" s="238"/>
      <c r="J223" s="238"/>
      <c r="K223" s="239"/>
      <c r="L223" s="29"/>
      <c r="M223" s="30"/>
      <c r="N223" s="29"/>
      <c r="O223" s="30"/>
      <c r="P223" s="32"/>
      <c r="Q223" s="33"/>
      <c r="R223" s="34"/>
      <c r="S223" s="26"/>
      <c r="T223" s="5"/>
      <c r="U223" s="5"/>
      <c r="V223" s="5"/>
      <c r="W223" s="5"/>
      <c r="X223" s="5"/>
      <c r="Y223" s="6"/>
      <c r="Z223" s="115"/>
      <c r="AA223" s="209"/>
    </row>
    <row r="224" spans="1:27" ht="20.100000000000001" customHeight="1" x14ac:dyDescent="0.15">
      <c r="A224" s="92">
        <f>IFERROR(IF(AND($L224="○", OR(TRIM($N224)="",TRIM($S224)="")),1001,0),3)</f>
        <v>0</v>
      </c>
      <c r="B224" s="92"/>
      <c r="C224" s="110"/>
      <c r="E224" s="236" t="s">
        <v>81</v>
      </c>
      <c r="F224" s="237" t="s">
        <v>120</v>
      </c>
      <c r="G224" s="238"/>
      <c r="H224" s="238"/>
      <c r="I224" s="238"/>
      <c r="J224" s="238"/>
      <c r="K224" s="239"/>
      <c r="L224" s="29"/>
      <c r="M224" s="30"/>
      <c r="N224" s="29"/>
      <c r="O224" s="30"/>
      <c r="P224" s="32"/>
      <c r="Q224" s="33"/>
      <c r="R224" s="34"/>
      <c r="S224" s="26"/>
      <c r="T224" s="5"/>
      <c r="U224" s="5"/>
      <c r="V224" s="5"/>
      <c r="W224" s="5"/>
      <c r="X224" s="5"/>
      <c r="Y224" s="6"/>
      <c r="Z224" s="115"/>
      <c r="AA224" s="209"/>
    </row>
    <row r="225" spans="1:27" ht="20.100000000000001" customHeight="1" x14ac:dyDescent="0.15">
      <c r="A225" s="92">
        <f>IFERROR(IF(AND($L225="○", OR(TRIM($N225)="",TRIM($S225)="")),1001,0),3)</f>
        <v>0</v>
      </c>
      <c r="B225" s="92"/>
      <c r="C225" s="110"/>
      <c r="E225" s="236" t="s">
        <v>82</v>
      </c>
      <c r="F225" s="237" t="s">
        <v>121</v>
      </c>
      <c r="G225" s="238"/>
      <c r="H225" s="238"/>
      <c r="I225" s="238"/>
      <c r="J225" s="238"/>
      <c r="K225" s="239"/>
      <c r="L225" s="29"/>
      <c r="M225" s="30"/>
      <c r="N225" s="29"/>
      <c r="O225" s="30"/>
      <c r="P225" s="32"/>
      <c r="Q225" s="33"/>
      <c r="R225" s="34"/>
      <c r="S225" s="26"/>
      <c r="T225" s="5"/>
      <c r="U225" s="5"/>
      <c r="V225" s="5"/>
      <c r="W225" s="5"/>
      <c r="X225" s="5"/>
      <c r="Y225" s="6"/>
      <c r="Z225" s="115"/>
      <c r="AA225" s="209"/>
    </row>
    <row r="226" spans="1:27" ht="20.100000000000001" customHeight="1" x14ac:dyDescent="0.15">
      <c r="A226" s="92">
        <f>IFERROR(IF(AND($L226="○", OR(TRIM($N226)="",TRIM($S226)="")),1001,0),3)</f>
        <v>0</v>
      </c>
      <c r="B226" s="92"/>
      <c r="C226" s="110"/>
      <c r="E226" s="236" t="s">
        <v>83</v>
      </c>
      <c r="F226" s="237" t="s">
        <v>122</v>
      </c>
      <c r="G226" s="238"/>
      <c r="H226" s="238"/>
      <c r="I226" s="238"/>
      <c r="J226" s="238"/>
      <c r="K226" s="239"/>
      <c r="L226" s="29"/>
      <c r="M226" s="30"/>
      <c r="N226" s="29"/>
      <c r="O226" s="30"/>
      <c r="P226" s="32"/>
      <c r="Q226" s="33"/>
      <c r="R226" s="34"/>
      <c r="S226" s="26"/>
      <c r="T226" s="5"/>
      <c r="U226" s="5"/>
      <c r="V226" s="5"/>
      <c r="W226" s="5"/>
      <c r="X226" s="5"/>
      <c r="Y226" s="6"/>
      <c r="Z226" s="115"/>
      <c r="AA226" s="209"/>
    </row>
    <row r="227" spans="1:27" ht="20.100000000000001" customHeight="1" x14ac:dyDescent="0.15">
      <c r="A227" s="92">
        <f>IFERROR(IF(AND($L227="○", OR(TRIM($N227)="",TRIM($S227)="")),1001,0),3)</f>
        <v>0</v>
      </c>
      <c r="B227" s="92"/>
      <c r="C227" s="110"/>
      <c r="E227" s="236" t="s">
        <v>84</v>
      </c>
      <c r="F227" s="237" t="s">
        <v>123</v>
      </c>
      <c r="G227" s="238"/>
      <c r="H227" s="238"/>
      <c r="I227" s="238"/>
      <c r="J227" s="238"/>
      <c r="K227" s="239"/>
      <c r="L227" s="29"/>
      <c r="M227" s="30"/>
      <c r="N227" s="29"/>
      <c r="O227" s="30"/>
      <c r="P227" s="32"/>
      <c r="Q227" s="33"/>
      <c r="R227" s="34"/>
      <c r="S227" s="26"/>
      <c r="T227" s="5"/>
      <c r="U227" s="5"/>
      <c r="V227" s="5"/>
      <c r="W227" s="5"/>
      <c r="X227" s="5"/>
      <c r="Y227" s="6"/>
      <c r="Z227" s="115"/>
      <c r="AA227" s="209"/>
    </row>
    <row r="228" spans="1:27" ht="20.100000000000001" customHeight="1" x14ac:dyDescent="0.15">
      <c r="A228" s="92">
        <f>IFERROR(IF(AND($L228="○", OR(TRIM($N228)="",TRIM($S228)="")),1001,0),3)</f>
        <v>0</v>
      </c>
      <c r="B228" s="92"/>
      <c r="C228" s="110"/>
      <c r="E228" s="236" t="s">
        <v>85</v>
      </c>
      <c r="F228" s="237" t="s">
        <v>124</v>
      </c>
      <c r="G228" s="238"/>
      <c r="H228" s="238"/>
      <c r="I228" s="238"/>
      <c r="J228" s="238"/>
      <c r="K228" s="239"/>
      <c r="L228" s="29"/>
      <c r="M228" s="30"/>
      <c r="N228" s="29"/>
      <c r="O228" s="30"/>
      <c r="P228" s="32"/>
      <c r="Q228" s="33"/>
      <c r="R228" s="34"/>
      <c r="S228" s="26"/>
      <c r="T228" s="5"/>
      <c r="U228" s="5"/>
      <c r="V228" s="5"/>
      <c r="W228" s="5"/>
      <c r="X228" s="5"/>
      <c r="Y228" s="6"/>
      <c r="Z228" s="115"/>
      <c r="AA228" s="209"/>
    </row>
    <row r="229" spans="1:27" ht="20.100000000000001" customHeight="1" x14ac:dyDescent="0.15">
      <c r="A229" s="92">
        <f>IFERROR(IF(AND($L229="○", OR(TRIM($N229)="",TRIM($S229)="")),1001,0),3)</f>
        <v>0</v>
      </c>
      <c r="B229" s="92"/>
      <c r="C229" s="110"/>
      <c r="E229" s="236" t="s">
        <v>86</v>
      </c>
      <c r="F229" s="237" t="s">
        <v>125</v>
      </c>
      <c r="G229" s="238"/>
      <c r="H229" s="238"/>
      <c r="I229" s="238"/>
      <c r="J229" s="238"/>
      <c r="K229" s="239"/>
      <c r="L229" s="29"/>
      <c r="M229" s="30"/>
      <c r="N229" s="29"/>
      <c r="O229" s="30"/>
      <c r="P229" s="32"/>
      <c r="Q229" s="33"/>
      <c r="R229" s="34"/>
      <c r="S229" s="26"/>
      <c r="T229" s="5"/>
      <c r="U229" s="5"/>
      <c r="V229" s="5"/>
      <c r="W229" s="5"/>
      <c r="X229" s="5"/>
      <c r="Y229" s="6"/>
      <c r="Z229" s="115"/>
      <c r="AA229" s="209"/>
    </row>
    <row r="230" spans="1:27" ht="20.100000000000001" customHeight="1" x14ac:dyDescent="0.15">
      <c r="A230" s="92">
        <f>IFERROR(IF(AND($L230="○", OR(TRIM($N230)="",TRIM($S230)="")),1001,0),3)</f>
        <v>0</v>
      </c>
      <c r="B230" s="92"/>
      <c r="C230" s="110"/>
      <c r="E230" s="236" t="s">
        <v>87</v>
      </c>
      <c r="F230" s="237" t="s">
        <v>126</v>
      </c>
      <c r="G230" s="238"/>
      <c r="H230" s="238"/>
      <c r="I230" s="238"/>
      <c r="J230" s="238"/>
      <c r="K230" s="239"/>
      <c r="L230" s="29"/>
      <c r="M230" s="30"/>
      <c r="N230" s="29"/>
      <c r="O230" s="30"/>
      <c r="P230" s="32"/>
      <c r="Q230" s="33"/>
      <c r="R230" s="34"/>
      <c r="S230" s="26"/>
      <c r="T230" s="5"/>
      <c r="U230" s="5"/>
      <c r="V230" s="5"/>
      <c r="W230" s="5"/>
      <c r="X230" s="5"/>
      <c r="Y230" s="6"/>
      <c r="Z230" s="115"/>
      <c r="AA230" s="209"/>
    </row>
    <row r="231" spans="1:27" ht="20.100000000000001" customHeight="1" x14ac:dyDescent="0.15">
      <c r="A231" s="92">
        <f>IFERROR(IF(AND($L231="○", OR(TRIM($N231)="",TRIM($S231)="")),1001,0),3)</f>
        <v>0</v>
      </c>
      <c r="B231" s="92"/>
      <c r="C231" s="110"/>
      <c r="E231" s="236" t="s">
        <v>88</v>
      </c>
      <c r="F231" s="237" t="s">
        <v>127</v>
      </c>
      <c r="G231" s="238"/>
      <c r="H231" s="238"/>
      <c r="I231" s="238"/>
      <c r="J231" s="238"/>
      <c r="K231" s="239"/>
      <c r="L231" s="29"/>
      <c r="M231" s="30"/>
      <c r="N231" s="29"/>
      <c r="O231" s="30"/>
      <c r="P231" s="32"/>
      <c r="Q231" s="33"/>
      <c r="R231" s="34"/>
      <c r="S231" s="26"/>
      <c r="T231" s="5"/>
      <c r="U231" s="5"/>
      <c r="V231" s="5"/>
      <c r="W231" s="5"/>
      <c r="X231" s="5"/>
      <c r="Y231" s="6"/>
      <c r="Z231" s="115"/>
      <c r="AA231" s="209"/>
    </row>
    <row r="232" spans="1:27" ht="20.100000000000001" customHeight="1" x14ac:dyDescent="0.15">
      <c r="A232" s="92">
        <f>IFERROR(IF(AND($L232="○", OR(TRIM($N232)="",TRIM($S232)="")),1001,0),3)</f>
        <v>0</v>
      </c>
      <c r="B232" s="92"/>
      <c r="C232" s="110"/>
      <c r="E232" s="236" t="s">
        <v>89</v>
      </c>
      <c r="F232" s="237" t="s">
        <v>128</v>
      </c>
      <c r="G232" s="238"/>
      <c r="H232" s="238"/>
      <c r="I232" s="238"/>
      <c r="J232" s="238"/>
      <c r="K232" s="239"/>
      <c r="L232" s="29"/>
      <c r="M232" s="30"/>
      <c r="N232" s="29"/>
      <c r="O232" s="30"/>
      <c r="P232" s="32"/>
      <c r="Q232" s="33"/>
      <c r="R232" s="34"/>
      <c r="S232" s="26"/>
      <c r="T232" s="5"/>
      <c r="U232" s="5"/>
      <c r="V232" s="5"/>
      <c r="W232" s="5"/>
      <c r="X232" s="5"/>
      <c r="Y232" s="6"/>
      <c r="Z232" s="115"/>
      <c r="AA232" s="209"/>
    </row>
    <row r="233" spans="1:27" ht="20.100000000000001" customHeight="1" x14ac:dyDescent="0.15">
      <c r="A233" s="92">
        <f>IFERROR(IF(AND($L233="○", OR(TRIM($N233)="",TRIM($S233)="")),1001,0),3)</f>
        <v>0</v>
      </c>
      <c r="B233" s="92"/>
      <c r="C233" s="106"/>
      <c r="E233" s="236" t="s">
        <v>90</v>
      </c>
      <c r="F233" s="237" t="s">
        <v>129</v>
      </c>
      <c r="G233" s="238"/>
      <c r="H233" s="238"/>
      <c r="I233" s="238"/>
      <c r="J233" s="238"/>
      <c r="K233" s="239"/>
      <c r="L233" s="29"/>
      <c r="M233" s="30"/>
      <c r="N233" s="29"/>
      <c r="O233" s="30"/>
      <c r="P233" s="32"/>
      <c r="Q233" s="33"/>
      <c r="R233" s="34"/>
      <c r="S233" s="26"/>
      <c r="T233" s="5"/>
      <c r="U233" s="5"/>
      <c r="V233" s="5"/>
      <c r="W233" s="5"/>
      <c r="X233" s="5"/>
      <c r="Y233" s="6"/>
      <c r="Z233" s="160"/>
      <c r="AA233" s="148"/>
    </row>
    <row r="234" spans="1:27" ht="20.100000000000001" customHeight="1" x14ac:dyDescent="0.15">
      <c r="A234" s="92">
        <f>IFERROR(IF(AND($L234="○", OR(TRIM($N234)="",TRIM($S234)="")),1001,0),3)</f>
        <v>0</v>
      </c>
      <c r="B234" s="92"/>
      <c r="C234" s="110"/>
      <c r="E234" s="236" t="s">
        <v>91</v>
      </c>
      <c r="F234" s="237" t="s">
        <v>130</v>
      </c>
      <c r="G234" s="238"/>
      <c r="H234" s="238"/>
      <c r="I234" s="238"/>
      <c r="J234" s="238"/>
      <c r="K234" s="239"/>
      <c r="L234" s="29"/>
      <c r="M234" s="30"/>
      <c r="N234" s="29"/>
      <c r="O234" s="30"/>
      <c r="P234" s="32"/>
      <c r="Q234" s="33"/>
      <c r="R234" s="34"/>
      <c r="S234" s="26"/>
      <c r="T234" s="5"/>
      <c r="U234" s="5"/>
      <c r="V234" s="5"/>
      <c r="W234" s="5"/>
      <c r="X234" s="5"/>
      <c r="Y234" s="6"/>
      <c r="Z234" s="115"/>
      <c r="AA234" s="209"/>
    </row>
    <row r="235" spans="1:27" ht="20.100000000000001" customHeight="1" x14ac:dyDescent="0.15">
      <c r="A235" s="92">
        <f>IFERROR(IF(AND($L235="○", OR(TRIM($N235)="",TRIM($S235)="")),1001,0),3)</f>
        <v>0</v>
      </c>
      <c r="B235" s="92"/>
      <c r="C235" s="110"/>
      <c r="E235" s="236" t="s">
        <v>92</v>
      </c>
      <c r="F235" s="237" t="s">
        <v>131</v>
      </c>
      <c r="G235" s="238"/>
      <c r="H235" s="238"/>
      <c r="I235" s="238"/>
      <c r="J235" s="238"/>
      <c r="K235" s="239"/>
      <c r="L235" s="29"/>
      <c r="M235" s="30"/>
      <c r="N235" s="29"/>
      <c r="O235" s="30"/>
      <c r="P235" s="32"/>
      <c r="Q235" s="33"/>
      <c r="R235" s="34"/>
      <c r="S235" s="26"/>
      <c r="T235" s="5"/>
      <c r="U235" s="5"/>
      <c r="V235" s="5"/>
      <c r="W235" s="5"/>
      <c r="X235" s="5"/>
      <c r="Y235" s="6"/>
      <c r="Z235" s="115"/>
      <c r="AA235" s="209"/>
    </row>
    <row r="236" spans="1:27" ht="20.100000000000001" customHeight="1" x14ac:dyDescent="0.15">
      <c r="A236" s="92">
        <f>IFERROR(IF(AND($L236="○", OR(TRIM($N236)="",TRIM($S236)="")),1001,0),3)</f>
        <v>0</v>
      </c>
      <c r="B236" s="92"/>
      <c r="C236" s="110"/>
      <c r="E236" s="236" t="s">
        <v>93</v>
      </c>
      <c r="F236" s="237" t="s">
        <v>132</v>
      </c>
      <c r="G236" s="238"/>
      <c r="H236" s="238"/>
      <c r="I236" s="238"/>
      <c r="J236" s="238"/>
      <c r="K236" s="239"/>
      <c r="L236" s="29"/>
      <c r="M236" s="30"/>
      <c r="N236" s="29"/>
      <c r="O236" s="30"/>
      <c r="P236" s="32"/>
      <c r="Q236" s="33"/>
      <c r="R236" s="34"/>
      <c r="S236" s="26"/>
      <c r="T236" s="5"/>
      <c r="U236" s="5"/>
      <c r="V236" s="5"/>
      <c r="W236" s="5"/>
      <c r="X236" s="5"/>
      <c r="Y236" s="6"/>
      <c r="Z236" s="115"/>
      <c r="AA236" s="209"/>
    </row>
    <row r="237" spans="1:27" ht="20.100000000000001" customHeight="1" x14ac:dyDescent="0.15">
      <c r="A237" s="92">
        <f>IFERROR(IF(AND($L237="○", OR(TRIM($N237)="",TRIM($S237)="")),1001,0),3)</f>
        <v>0</v>
      </c>
      <c r="B237" s="92"/>
      <c r="C237" s="110"/>
      <c r="E237" s="236" t="s">
        <v>94</v>
      </c>
      <c r="F237" s="237" t="s">
        <v>133</v>
      </c>
      <c r="G237" s="238"/>
      <c r="H237" s="238"/>
      <c r="I237" s="238"/>
      <c r="J237" s="238"/>
      <c r="K237" s="239"/>
      <c r="L237" s="29"/>
      <c r="M237" s="30"/>
      <c r="N237" s="29"/>
      <c r="O237" s="30"/>
      <c r="P237" s="32"/>
      <c r="Q237" s="33"/>
      <c r="R237" s="34"/>
      <c r="S237" s="26"/>
      <c r="T237" s="5"/>
      <c r="U237" s="5"/>
      <c r="V237" s="5"/>
      <c r="W237" s="5"/>
      <c r="X237" s="5"/>
      <c r="Y237" s="6"/>
      <c r="Z237" s="115"/>
      <c r="AA237" s="209"/>
    </row>
    <row r="238" spans="1:27" ht="20.100000000000001" customHeight="1" x14ac:dyDescent="0.15">
      <c r="A238" s="92">
        <f>IFERROR(IF(AND($L238="○", OR(TRIM($N238)="",TRIM($S238)="")),1001,0),3)</f>
        <v>0</v>
      </c>
      <c r="B238" s="92"/>
      <c r="C238" s="110"/>
      <c r="E238" s="236" t="s">
        <v>95</v>
      </c>
      <c r="F238" s="237" t="s">
        <v>134</v>
      </c>
      <c r="G238" s="238"/>
      <c r="H238" s="238"/>
      <c r="I238" s="238"/>
      <c r="J238" s="238"/>
      <c r="K238" s="239"/>
      <c r="L238" s="29"/>
      <c r="M238" s="30"/>
      <c r="N238" s="29"/>
      <c r="O238" s="30"/>
      <c r="P238" s="32"/>
      <c r="Q238" s="33"/>
      <c r="R238" s="34"/>
      <c r="S238" s="26"/>
      <c r="T238" s="5"/>
      <c r="U238" s="5"/>
      <c r="V238" s="5"/>
      <c r="W238" s="5"/>
      <c r="X238" s="5"/>
      <c r="Y238" s="6"/>
      <c r="Z238" s="115"/>
      <c r="AA238" s="209"/>
    </row>
    <row r="239" spans="1:27" ht="20.100000000000001" customHeight="1" x14ac:dyDescent="0.15">
      <c r="A239" s="92">
        <f>IFERROR(IF(AND($L239="○", OR(TRIM($N239)="",TRIM($S239)="")),1001,0),3)</f>
        <v>0</v>
      </c>
      <c r="B239" s="92"/>
      <c r="C239" s="110"/>
      <c r="E239" s="236" t="s">
        <v>96</v>
      </c>
      <c r="F239" s="237" t="s">
        <v>135</v>
      </c>
      <c r="G239" s="238"/>
      <c r="H239" s="238"/>
      <c r="I239" s="238"/>
      <c r="J239" s="238"/>
      <c r="K239" s="239"/>
      <c r="L239" s="29"/>
      <c r="M239" s="30"/>
      <c r="N239" s="29"/>
      <c r="O239" s="30"/>
      <c r="P239" s="32"/>
      <c r="Q239" s="33"/>
      <c r="R239" s="34"/>
      <c r="S239" s="26"/>
      <c r="T239" s="5"/>
      <c r="U239" s="5"/>
      <c r="V239" s="5"/>
      <c r="W239" s="5"/>
      <c r="X239" s="5"/>
      <c r="Y239" s="6"/>
      <c r="Z239" s="115"/>
      <c r="AA239" s="209"/>
    </row>
    <row r="240" spans="1:27" ht="20.100000000000001" customHeight="1" x14ac:dyDescent="0.15">
      <c r="A240" s="92">
        <f>IFERROR(IF(AND($L240="○", OR(TRIM($N240)="",TRIM($S240)="")),1001,0),3)</f>
        <v>0</v>
      </c>
      <c r="B240" s="92"/>
      <c r="C240" s="110"/>
      <c r="E240" s="236" t="s">
        <v>97</v>
      </c>
      <c r="F240" s="237" t="s">
        <v>136</v>
      </c>
      <c r="G240" s="238"/>
      <c r="H240" s="238"/>
      <c r="I240" s="238"/>
      <c r="J240" s="238"/>
      <c r="K240" s="239"/>
      <c r="L240" s="29"/>
      <c r="M240" s="30"/>
      <c r="N240" s="29"/>
      <c r="O240" s="30"/>
      <c r="P240" s="32"/>
      <c r="Q240" s="33"/>
      <c r="R240" s="34"/>
      <c r="S240" s="26"/>
      <c r="T240" s="5"/>
      <c r="U240" s="5"/>
      <c r="V240" s="5"/>
      <c r="W240" s="5"/>
      <c r="X240" s="5"/>
      <c r="Y240" s="6"/>
      <c r="Z240" s="115"/>
      <c r="AA240" s="209"/>
    </row>
    <row r="241" spans="1:27" ht="20.100000000000001" customHeight="1" x14ac:dyDescent="0.15">
      <c r="A241" s="92">
        <f>IFERROR(IF(AND($L241="○", OR(TRIM($N241)="",TRIM($S241)="")),1001,0),3)</f>
        <v>0</v>
      </c>
      <c r="B241" s="92"/>
      <c r="C241" s="110"/>
      <c r="E241" s="236" t="s">
        <v>98</v>
      </c>
      <c r="F241" s="237" t="s">
        <v>137</v>
      </c>
      <c r="G241" s="238"/>
      <c r="H241" s="238"/>
      <c r="I241" s="238"/>
      <c r="J241" s="238"/>
      <c r="K241" s="239"/>
      <c r="L241" s="29"/>
      <c r="M241" s="30"/>
      <c r="N241" s="29"/>
      <c r="O241" s="30"/>
      <c r="P241" s="32"/>
      <c r="Q241" s="33"/>
      <c r="R241" s="34"/>
      <c r="S241" s="26"/>
      <c r="T241" s="5"/>
      <c r="U241" s="5"/>
      <c r="V241" s="5"/>
      <c r="W241" s="5"/>
      <c r="X241" s="5"/>
      <c r="Y241" s="6"/>
      <c r="Z241" s="115"/>
      <c r="AA241" s="209"/>
    </row>
    <row r="242" spans="1:27" ht="20.100000000000001" customHeight="1" x14ac:dyDescent="0.15">
      <c r="A242" s="92">
        <f>IFERROR(IF(AND($L242="○", OR(TRIM($N242)="",TRIM($S242)="")),1001,0),3)</f>
        <v>0</v>
      </c>
      <c r="B242" s="92"/>
      <c r="C242" s="110"/>
      <c r="E242" s="240" t="s">
        <v>99</v>
      </c>
      <c r="F242" s="241" t="s">
        <v>138</v>
      </c>
      <c r="G242" s="242"/>
      <c r="H242" s="242"/>
      <c r="I242" s="242"/>
      <c r="J242" s="242"/>
      <c r="K242" s="243"/>
      <c r="L242" s="79"/>
      <c r="M242" s="80"/>
      <c r="N242" s="79"/>
      <c r="O242" s="80"/>
      <c r="P242" s="81"/>
      <c r="Q242" s="82"/>
      <c r="R242" s="83"/>
      <c r="S242" s="84"/>
      <c r="T242" s="14"/>
      <c r="U242" s="14"/>
      <c r="V242" s="14"/>
      <c r="W242" s="14"/>
      <c r="X242" s="14"/>
      <c r="Y242" s="15"/>
      <c r="Z242" s="115"/>
      <c r="AA242" s="209"/>
    </row>
    <row r="243" spans="1:27" ht="20.100000000000001" customHeight="1" x14ac:dyDescent="0.15">
      <c r="A243" s="92"/>
      <c r="B243" s="92"/>
      <c r="C243" s="110"/>
      <c r="Z243" s="115"/>
      <c r="AA243" s="209"/>
    </row>
    <row r="244" spans="1:27" ht="20.100000000000001" customHeight="1" x14ac:dyDescent="0.15">
      <c r="A244" s="92"/>
      <c r="B244" s="92"/>
      <c r="C244" s="110"/>
      <c r="D244" s="111">
        <v>5</v>
      </c>
      <c r="E244" s="87" t="s">
        <v>228</v>
      </c>
      <c r="Z244" s="115"/>
      <c r="AA244" s="209"/>
    </row>
    <row r="245" spans="1:27" ht="45" customHeight="1" x14ac:dyDescent="0.15">
      <c r="A245" s="92"/>
      <c r="B245" s="92"/>
      <c r="C245" s="110"/>
      <c r="D245" s="111"/>
      <c r="E245" s="153" t="s">
        <v>239</v>
      </c>
      <c r="F245" s="153"/>
      <c r="G245" s="153"/>
      <c r="H245" s="153"/>
      <c r="I245" s="153"/>
      <c r="J245" s="153"/>
      <c r="K245" s="153"/>
      <c r="L245" s="153"/>
      <c r="M245" s="153"/>
      <c r="N245" s="153"/>
      <c r="O245" s="153"/>
      <c r="P245" s="153"/>
      <c r="Q245" s="153"/>
      <c r="R245" s="153"/>
      <c r="S245" s="153"/>
      <c r="T245" s="153"/>
      <c r="U245" s="153"/>
      <c r="V245" s="153"/>
      <c r="W245" s="153"/>
      <c r="X245" s="153"/>
      <c r="Y245" s="153"/>
      <c r="Z245" s="115"/>
      <c r="AA245" s="209"/>
    </row>
    <row r="246" spans="1:27" ht="20.100000000000001" customHeight="1" x14ac:dyDescent="0.15">
      <c r="A246" s="92"/>
      <c r="B246" s="92"/>
      <c r="C246" s="110"/>
      <c r="D246" s="111"/>
      <c r="E246" s="7"/>
      <c r="F246" s="8"/>
      <c r="G246" s="8"/>
      <c r="H246" s="8"/>
      <c r="I246" s="8"/>
      <c r="J246" s="8"/>
      <c r="K246" s="8"/>
      <c r="L246" s="8"/>
      <c r="M246" s="8"/>
      <c r="N246" s="8"/>
      <c r="O246" s="8"/>
      <c r="P246" s="8"/>
      <c r="Q246" s="8"/>
      <c r="R246" s="8"/>
      <c r="S246" s="8"/>
      <c r="T246" s="8"/>
      <c r="U246" s="8"/>
      <c r="V246" s="8"/>
      <c r="W246" s="8"/>
      <c r="X246" s="8"/>
      <c r="Y246" s="9"/>
      <c r="Z246" s="115"/>
      <c r="AA246" s="209"/>
    </row>
    <row r="247" spans="1:27" ht="20.100000000000001" customHeight="1" x14ac:dyDescent="0.15">
      <c r="A247" s="92"/>
      <c r="B247" s="92"/>
      <c r="C247" s="110"/>
      <c r="D247" s="111"/>
      <c r="E247" s="7"/>
      <c r="F247" s="8"/>
      <c r="G247" s="8"/>
      <c r="H247" s="8"/>
      <c r="I247" s="8"/>
      <c r="J247" s="8"/>
      <c r="K247" s="8"/>
      <c r="L247" s="8"/>
      <c r="M247" s="8"/>
      <c r="N247" s="8"/>
      <c r="O247" s="8"/>
      <c r="P247" s="8"/>
      <c r="Q247" s="8"/>
      <c r="R247" s="8"/>
      <c r="S247" s="8"/>
      <c r="T247" s="8"/>
      <c r="U247" s="8"/>
      <c r="V247" s="8"/>
      <c r="W247" s="8"/>
      <c r="X247" s="8"/>
      <c r="Y247" s="9"/>
      <c r="Z247" s="115"/>
      <c r="AA247" s="209"/>
    </row>
    <row r="248" spans="1:27" ht="20.100000000000001" customHeight="1" x14ac:dyDescent="0.15">
      <c r="A248" s="92"/>
      <c r="B248" s="92"/>
      <c r="C248" s="110"/>
      <c r="D248" s="111"/>
      <c r="E248" s="7"/>
      <c r="F248" s="8"/>
      <c r="G248" s="8"/>
      <c r="H248" s="8"/>
      <c r="I248" s="8"/>
      <c r="J248" s="8"/>
      <c r="K248" s="8"/>
      <c r="L248" s="8"/>
      <c r="M248" s="8"/>
      <c r="N248" s="8"/>
      <c r="O248" s="8"/>
      <c r="P248" s="8"/>
      <c r="Q248" s="8"/>
      <c r="R248" s="8"/>
      <c r="S248" s="8"/>
      <c r="T248" s="8"/>
      <c r="U248" s="8"/>
      <c r="V248" s="8"/>
      <c r="W248" s="8"/>
      <c r="X248" s="8"/>
      <c r="Y248" s="9"/>
      <c r="Z248" s="115"/>
      <c r="AA248" s="209"/>
    </row>
    <row r="249" spans="1:27" ht="20.100000000000001" customHeight="1" x14ac:dyDescent="0.15">
      <c r="A249" s="92"/>
      <c r="B249" s="92"/>
      <c r="C249" s="110"/>
      <c r="D249" s="111"/>
      <c r="E249" s="7"/>
      <c r="F249" s="8"/>
      <c r="G249" s="8"/>
      <c r="H249" s="8"/>
      <c r="I249" s="8"/>
      <c r="J249" s="8"/>
      <c r="K249" s="8"/>
      <c r="L249" s="8"/>
      <c r="M249" s="8"/>
      <c r="N249" s="8"/>
      <c r="O249" s="8"/>
      <c r="P249" s="8"/>
      <c r="Q249" s="8"/>
      <c r="R249" s="8"/>
      <c r="S249" s="8"/>
      <c r="T249" s="8"/>
      <c r="U249" s="8"/>
      <c r="V249" s="8"/>
      <c r="W249" s="8"/>
      <c r="X249" s="8"/>
      <c r="Y249" s="9"/>
      <c r="Z249" s="115"/>
      <c r="AA249" s="209"/>
    </row>
    <row r="250" spans="1:27" ht="20.100000000000001" customHeight="1" x14ac:dyDescent="0.15">
      <c r="A250" s="92"/>
      <c r="B250" s="92"/>
      <c r="C250" s="110"/>
      <c r="D250" s="111"/>
      <c r="E250" s="7"/>
      <c r="F250" s="8"/>
      <c r="G250" s="8"/>
      <c r="H250" s="8"/>
      <c r="I250" s="8"/>
      <c r="J250" s="8"/>
      <c r="K250" s="8"/>
      <c r="L250" s="8"/>
      <c r="M250" s="8"/>
      <c r="N250" s="8"/>
      <c r="O250" s="8"/>
      <c r="P250" s="8"/>
      <c r="Q250" s="8"/>
      <c r="R250" s="8"/>
      <c r="S250" s="8"/>
      <c r="T250" s="8"/>
      <c r="U250" s="8"/>
      <c r="V250" s="8"/>
      <c r="W250" s="8"/>
      <c r="X250" s="8"/>
      <c r="Y250" s="9"/>
      <c r="Z250" s="115"/>
      <c r="AA250" s="209"/>
    </row>
    <row r="251" spans="1:27" ht="20.100000000000001" customHeight="1" x14ac:dyDescent="0.15">
      <c r="A251" s="92"/>
      <c r="B251" s="92"/>
      <c r="C251" s="110"/>
      <c r="D251" s="111"/>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115"/>
      <c r="AA251" s="209"/>
    </row>
    <row r="252" spans="1:27" ht="20.100000000000001" customHeight="1" x14ac:dyDescent="0.15">
      <c r="A252" s="92"/>
      <c r="B252" s="92"/>
      <c r="C252" s="110"/>
      <c r="D252" s="111">
        <v>6</v>
      </c>
      <c r="E252" s="87" t="s">
        <v>229</v>
      </c>
      <c r="Z252" s="115"/>
      <c r="AA252" s="209"/>
    </row>
    <row r="253" spans="1:27" ht="30" customHeight="1" x14ac:dyDescent="0.15">
      <c r="A253" s="92"/>
      <c r="B253" s="92"/>
      <c r="C253" s="110"/>
      <c r="D253" s="111"/>
      <c r="E253" s="153" t="s">
        <v>240</v>
      </c>
      <c r="F253" s="153"/>
      <c r="G253" s="153"/>
      <c r="H253" s="153"/>
      <c r="I253" s="153"/>
      <c r="J253" s="153"/>
      <c r="K253" s="153"/>
      <c r="L253" s="153"/>
      <c r="M253" s="153"/>
      <c r="N253" s="153"/>
      <c r="O253" s="153"/>
      <c r="P253" s="153"/>
      <c r="Q253" s="153"/>
      <c r="R253" s="153"/>
      <c r="S253" s="153"/>
      <c r="T253" s="153"/>
      <c r="U253" s="153"/>
      <c r="V253" s="153"/>
      <c r="W253" s="153"/>
      <c r="X253" s="153"/>
      <c r="Y253" s="153"/>
      <c r="Z253" s="115"/>
      <c r="AA253" s="209"/>
    </row>
    <row r="254" spans="1:27" ht="20.100000000000001" customHeight="1" x14ac:dyDescent="0.15">
      <c r="A254" s="92"/>
      <c r="B254" s="92"/>
      <c r="C254" s="110"/>
      <c r="D254" s="111"/>
      <c r="E254" s="7"/>
      <c r="F254" s="8"/>
      <c r="G254" s="8"/>
      <c r="H254" s="8"/>
      <c r="I254" s="8"/>
      <c r="J254" s="8"/>
      <c r="K254" s="8"/>
      <c r="L254" s="8"/>
      <c r="M254" s="8"/>
      <c r="N254" s="8"/>
      <c r="O254" s="8"/>
      <c r="P254" s="8"/>
      <c r="Q254" s="8"/>
      <c r="R254" s="8"/>
      <c r="S254" s="8"/>
      <c r="T254" s="8"/>
      <c r="U254" s="8"/>
      <c r="V254" s="8"/>
      <c r="W254" s="8"/>
      <c r="X254" s="8"/>
      <c r="Y254" s="9"/>
      <c r="Z254" s="115"/>
      <c r="AA254" s="209"/>
    </row>
    <row r="255" spans="1:27" ht="20.100000000000001" customHeight="1" x14ac:dyDescent="0.15">
      <c r="A255" s="92"/>
      <c r="B255" s="92"/>
      <c r="C255" s="110"/>
      <c r="D255" s="111"/>
      <c r="E255" s="7"/>
      <c r="F255" s="8"/>
      <c r="G255" s="8"/>
      <c r="H255" s="8"/>
      <c r="I255" s="8"/>
      <c r="J255" s="8"/>
      <c r="K255" s="8"/>
      <c r="L255" s="8"/>
      <c r="M255" s="8"/>
      <c r="N255" s="8"/>
      <c r="O255" s="8"/>
      <c r="P255" s="8"/>
      <c r="Q255" s="8"/>
      <c r="R255" s="8"/>
      <c r="S255" s="8"/>
      <c r="T255" s="8"/>
      <c r="U255" s="8"/>
      <c r="V255" s="8"/>
      <c r="W255" s="8"/>
      <c r="X255" s="8"/>
      <c r="Y255" s="9"/>
      <c r="Z255" s="115"/>
      <c r="AA255" s="209"/>
    </row>
    <row r="256" spans="1:27" ht="20.100000000000001" customHeight="1" x14ac:dyDescent="0.15">
      <c r="A256" s="92"/>
      <c r="B256" s="92"/>
      <c r="C256" s="110"/>
      <c r="D256" s="111"/>
      <c r="E256" s="7"/>
      <c r="F256" s="8"/>
      <c r="G256" s="8"/>
      <c r="H256" s="8"/>
      <c r="I256" s="8"/>
      <c r="J256" s="8"/>
      <c r="K256" s="8"/>
      <c r="L256" s="8"/>
      <c r="M256" s="8"/>
      <c r="N256" s="8"/>
      <c r="O256" s="8"/>
      <c r="P256" s="8"/>
      <c r="Q256" s="8"/>
      <c r="R256" s="8"/>
      <c r="S256" s="8"/>
      <c r="T256" s="8"/>
      <c r="U256" s="8"/>
      <c r="V256" s="8"/>
      <c r="W256" s="8"/>
      <c r="X256" s="8"/>
      <c r="Y256" s="9"/>
      <c r="Z256" s="115"/>
      <c r="AA256" s="209"/>
    </row>
    <row r="257" spans="1:27" ht="20.100000000000001" customHeight="1" x14ac:dyDescent="0.15">
      <c r="A257" s="92"/>
      <c r="B257" s="92"/>
      <c r="C257" s="110"/>
      <c r="D257" s="111"/>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115"/>
      <c r="AA257" s="209"/>
    </row>
    <row r="258" spans="1:27" ht="19.899999999999999" customHeight="1" x14ac:dyDescent="0.15">
      <c r="A258" s="92"/>
      <c r="B258" s="92"/>
      <c r="C258" s="130"/>
      <c r="D258" s="131"/>
      <c r="E258" s="131"/>
      <c r="F258" s="131"/>
      <c r="G258" s="131"/>
      <c r="H258" s="131"/>
      <c r="I258" s="131"/>
      <c r="J258" s="131"/>
      <c r="K258" s="131"/>
      <c r="L258" s="131"/>
      <c r="M258" s="245"/>
      <c r="N258" s="131"/>
      <c r="O258" s="162"/>
      <c r="P258" s="132"/>
      <c r="Q258" s="155"/>
      <c r="R258" s="155"/>
      <c r="S258" s="155"/>
      <c r="T258" s="155"/>
      <c r="U258" s="155"/>
      <c r="V258" s="155"/>
      <c r="W258" s="155"/>
      <c r="X258" s="155"/>
      <c r="Y258" s="132"/>
      <c r="Z258" s="134"/>
    </row>
    <row r="259" spans="1:27" ht="19.899999999999999" customHeight="1" x14ac:dyDescent="0.15"/>
    <row r="260" spans="1:27" ht="20.100000000000001" customHeight="1" x14ac:dyDescent="0.15">
      <c r="A260" s="92"/>
      <c r="B260" s="92"/>
      <c r="C260" s="116"/>
      <c r="D260" s="116"/>
      <c r="E260" s="116"/>
      <c r="F260" s="116"/>
      <c r="G260" s="116"/>
      <c r="H260" s="116"/>
      <c r="I260" s="135"/>
      <c r="J260" s="136"/>
      <c r="K260" s="136"/>
      <c r="L260" s="136"/>
      <c r="M260" s="136"/>
      <c r="N260" s="136"/>
      <c r="O260" s="136"/>
      <c r="P260" s="136"/>
      <c r="Q260" s="136"/>
      <c r="R260" s="136"/>
      <c r="S260" s="136"/>
      <c r="T260" s="136"/>
      <c r="U260" s="136"/>
      <c r="V260" s="136"/>
      <c r="W260" s="136"/>
      <c r="X260" s="136"/>
      <c r="Y260" s="136"/>
      <c r="Z260" s="116"/>
    </row>
    <row r="261" spans="1:27" ht="20.100000000000001" customHeight="1" x14ac:dyDescent="0.15">
      <c r="A261" s="92"/>
      <c r="B261" s="92"/>
      <c r="C261" s="103" t="s">
        <v>233</v>
      </c>
      <c r="D261" s="104"/>
      <c r="E261" s="104"/>
      <c r="F261" s="104"/>
      <c r="G261" s="104"/>
      <c r="H261" s="105"/>
      <c r="I261" s="246"/>
      <c r="J261" s="165"/>
      <c r="K261" s="165"/>
      <c r="L261" s="165"/>
      <c r="M261" s="165"/>
      <c r="N261" s="165"/>
      <c r="O261" s="165"/>
      <c r="P261" s="165"/>
      <c r="Q261" s="165"/>
      <c r="R261" s="165"/>
      <c r="S261" s="165"/>
      <c r="T261" s="165"/>
      <c r="U261" s="165"/>
      <c r="V261" s="165"/>
      <c r="W261" s="165"/>
      <c r="X261" s="165"/>
      <c r="Y261" s="165"/>
      <c r="Z261" s="165"/>
    </row>
    <row r="262" spans="1:27" ht="20.100000000000001" customHeight="1" x14ac:dyDescent="0.15">
      <c r="A262" s="92"/>
      <c r="B262" s="92"/>
      <c r="C262" s="106"/>
      <c r="D262" s="107"/>
      <c r="E262" s="107"/>
      <c r="F262" s="107"/>
      <c r="G262" s="107"/>
      <c r="H262" s="107"/>
      <c r="I262" s="247"/>
      <c r="J262" s="116"/>
      <c r="K262" s="108"/>
      <c r="L262" s="108"/>
      <c r="Z262" s="109"/>
    </row>
    <row r="263" spans="1:27" ht="20.100000000000001" customHeight="1" x14ac:dyDescent="0.15">
      <c r="A263" s="92"/>
      <c r="B263" s="92"/>
      <c r="C263" s="119"/>
      <c r="D263" s="111">
        <v>1</v>
      </c>
      <c r="E263" s="87" t="s">
        <v>215</v>
      </c>
      <c r="G263" s="116"/>
      <c r="H263" s="116"/>
      <c r="I263" s="122"/>
      <c r="J263" s="118"/>
      <c r="K263" s="118"/>
      <c r="L263" s="118"/>
      <c r="M263" s="118"/>
      <c r="N263" s="118"/>
      <c r="O263" s="118"/>
      <c r="P263" s="118"/>
      <c r="Q263" s="118"/>
      <c r="R263" s="118"/>
      <c r="S263" s="118"/>
      <c r="T263" s="118"/>
      <c r="U263" s="118"/>
      <c r="V263" s="118"/>
      <c r="W263" s="118"/>
      <c r="X263" s="118"/>
      <c r="Y263" s="118"/>
      <c r="Z263" s="115"/>
    </row>
    <row r="264" spans="1:27" ht="75" customHeight="1" x14ac:dyDescent="0.15">
      <c r="A264" s="92"/>
      <c r="B264" s="92"/>
      <c r="C264" s="106"/>
      <c r="D264" s="248"/>
      <c r="E264" s="153" t="s">
        <v>268</v>
      </c>
      <c r="F264" s="153"/>
      <c r="G264" s="153"/>
      <c r="H264" s="153"/>
      <c r="I264" s="153"/>
      <c r="J264" s="153"/>
      <c r="K264" s="153"/>
      <c r="L264" s="153"/>
      <c r="M264" s="153"/>
      <c r="N264" s="153"/>
      <c r="O264" s="153"/>
      <c r="P264" s="153"/>
      <c r="Q264" s="153"/>
      <c r="R264" s="153"/>
      <c r="S264" s="153"/>
      <c r="T264" s="153"/>
      <c r="U264" s="153"/>
      <c r="V264" s="153"/>
      <c r="W264" s="153"/>
      <c r="X264" s="153"/>
      <c r="Y264" s="153"/>
      <c r="Z264" s="115"/>
    </row>
    <row r="265" spans="1:27" ht="20.100000000000001" customHeight="1" x14ac:dyDescent="0.15">
      <c r="A265" s="92"/>
      <c r="B265" s="92"/>
      <c r="C265" s="106"/>
      <c r="E265" s="171" t="s">
        <v>214</v>
      </c>
      <c r="F265" s="172"/>
      <c r="G265" s="172"/>
      <c r="H265" s="172"/>
      <c r="I265" s="172"/>
      <c r="J265" s="173"/>
      <c r="K265" s="249" t="s">
        <v>195</v>
      </c>
      <c r="L265" s="250"/>
      <c r="M265" s="250"/>
      <c r="O265" s="251" t="s">
        <v>216</v>
      </c>
      <c r="P265" s="252"/>
      <c r="Q265" s="252"/>
      <c r="R265" s="252"/>
      <c r="S265" s="253"/>
      <c r="T265" s="254" t="s">
        <v>195</v>
      </c>
      <c r="U265" s="255"/>
      <c r="V265" s="255"/>
      <c r="W265" s="255"/>
      <c r="X265" s="255"/>
      <c r="Y265" s="256"/>
      <c r="Z265" s="160"/>
    </row>
    <row r="266" spans="1:27" ht="20.100000000000001" customHeight="1" x14ac:dyDescent="0.15">
      <c r="A266" s="92"/>
      <c r="B266" s="92"/>
      <c r="C266" s="106"/>
      <c r="D266" s="160"/>
      <c r="E266" s="257" t="s">
        <v>252</v>
      </c>
      <c r="F266" s="258"/>
      <c r="G266" s="258"/>
      <c r="H266" s="258"/>
      <c r="I266" s="259"/>
      <c r="J266" s="260" t="s">
        <v>241</v>
      </c>
      <c r="K266" s="10"/>
      <c r="L266" s="27"/>
      <c r="M266" s="28"/>
      <c r="N266" s="261"/>
      <c r="O266" s="262" t="s">
        <v>258</v>
      </c>
      <c r="P266" s="263"/>
      <c r="Q266" s="263"/>
      <c r="R266" s="264"/>
      <c r="S266" s="265" t="s">
        <v>242</v>
      </c>
      <c r="T266" s="10"/>
      <c r="U266" s="16"/>
      <c r="V266" s="16"/>
      <c r="W266" s="16"/>
      <c r="X266" s="16"/>
      <c r="Y266" s="17"/>
      <c r="Z266" s="160"/>
    </row>
    <row r="267" spans="1:27" ht="20.100000000000001" customHeight="1" x14ac:dyDescent="0.15">
      <c r="A267" s="92"/>
      <c r="B267" s="92"/>
      <c r="C267" s="106"/>
      <c r="D267" s="160"/>
      <c r="E267" s="266"/>
      <c r="F267" s="267"/>
      <c r="G267" s="267"/>
      <c r="H267" s="267"/>
      <c r="I267" s="268"/>
      <c r="J267" s="260" t="s">
        <v>243</v>
      </c>
      <c r="K267" s="2"/>
      <c r="L267" s="3"/>
      <c r="M267" s="4"/>
      <c r="N267" s="261"/>
      <c r="O267" s="269"/>
      <c r="P267" s="270"/>
      <c r="Q267" s="270"/>
      <c r="R267" s="271"/>
      <c r="S267" s="265" t="s">
        <v>244</v>
      </c>
      <c r="T267" s="2"/>
      <c r="U267" s="5"/>
      <c r="V267" s="5"/>
      <c r="W267" s="5"/>
      <c r="X267" s="5"/>
      <c r="Y267" s="6"/>
      <c r="Z267" s="160"/>
    </row>
    <row r="268" spans="1:27" ht="20.100000000000001" customHeight="1" x14ac:dyDescent="0.15">
      <c r="A268" s="92"/>
      <c r="B268" s="92"/>
      <c r="C268" s="106"/>
      <c r="D268" s="160"/>
      <c r="E268" s="272" t="s">
        <v>251</v>
      </c>
      <c r="F268" s="273"/>
      <c r="G268" s="273"/>
      <c r="H268" s="273"/>
      <c r="I268" s="274"/>
      <c r="J268" s="260" t="s">
        <v>241</v>
      </c>
      <c r="K268" s="2"/>
      <c r="L268" s="3"/>
      <c r="M268" s="4"/>
      <c r="N268" s="261"/>
      <c r="O268" s="262" t="s">
        <v>259</v>
      </c>
      <c r="P268" s="263"/>
      <c r="Q268" s="263"/>
      <c r="R268" s="264"/>
      <c r="S268" s="275" t="s">
        <v>242</v>
      </c>
      <c r="T268" s="2"/>
      <c r="U268" s="5"/>
      <c r="V268" s="5"/>
      <c r="W268" s="5"/>
      <c r="X268" s="5"/>
      <c r="Y268" s="6"/>
      <c r="Z268" s="160"/>
    </row>
    <row r="269" spans="1:27" ht="20.100000000000001" customHeight="1" x14ac:dyDescent="0.15">
      <c r="A269" s="92"/>
      <c r="B269" s="92"/>
      <c r="C269" s="106"/>
      <c r="D269" s="160"/>
      <c r="E269" s="266"/>
      <c r="F269" s="267"/>
      <c r="G269" s="267"/>
      <c r="H269" s="267"/>
      <c r="I269" s="268"/>
      <c r="J269" s="260" t="s">
        <v>243</v>
      </c>
      <c r="K269" s="2"/>
      <c r="L269" s="3"/>
      <c r="M269" s="4"/>
      <c r="N269" s="261"/>
      <c r="O269" s="276"/>
      <c r="P269" s="277"/>
      <c r="Q269" s="277"/>
      <c r="R269" s="278"/>
      <c r="S269" s="87" t="s">
        <v>244</v>
      </c>
      <c r="T269" s="2"/>
      <c r="U269" s="5"/>
      <c r="V269" s="5"/>
      <c r="W269" s="5"/>
      <c r="X269" s="5"/>
      <c r="Y269" s="6"/>
      <c r="Z269" s="160"/>
    </row>
    <row r="270" spans="1:27" ht="20.100000000000001" customHeight="1" x14ac:dyDescent="0.15">
      <c r="A270" s="92"/>
      <c r="B270" s="92"/>
      <c r="C270" s="106"/>
      <c r="D270" s="160"/>
      <c r="E270" s="272" t="s">
        <v>253</v>
      </c>
      <c r="F270" s="273"/>
      <c r="G270" s="273"/>
      <c r="H270" s="273"/>
      <c r="I270" s="274"/>
      <c r="J270" s="260" t="s">
        <v>241</v>
      </c>
      <c r="K270" s="2"/>
      <c r="L270" s="3"/>
      <c r="M270" s="4"/>
      <c r="N270" s="261"/>
      <c r="O270" s="269"/>
      <c r="P270" s="270"/>
      <c r="Q270" s="270"/>
      <c r="R270" s="271"/>
      <c r="S270" s="275" t="s">
        <v>245</v>
      </c>
      <c r="T270" s="2"/>
      <c r="U270" s="5"/>
      <c r="V270" s="5"/>
      <c r="W270" s="5"/>
      <c r="X270" s="5"/>
      <c r="Y270" s="6"/>
      <c r="Z270" s="160"/>
    </row>
    <row r="271" spans="1:27" ht="20.100000000000001" customHeight="1" x14ac:dyDescent="0.15">
      <c r="A271" s="92"/>
      <c r="B271" s="92"/>
      <c r="C271" s="106"/>
      <c r="D271" s="160"/>
      <c r="E271" s="266"/>
      <c r="F271" s="267"/>
      <c r="G271" s="267"/>
      <c r="H271" s="267"/>
      <c r="I271" s="268"/>
      <c r="J271" s="260" t="s">
        <v>243</v>
      </c>
      <c r="K271" s="2"/>
      <c r="L271" s="3"/>
      <c r="M271" s="4"/>
      <c r="N271" s="261"/>
      <c r="O271" s="276" t="s">
        <v>197</v>
      </c>
      <c r="P271" s="277"/>
      <c r="Q271" s="277"/>
      <c r="R271" s="278"/>
      <c r="S271" s="260" t="s">
        <v>198</v>
      </c>
      <c r="T271" s="2"/>
      <c r="U271" s="5"/>
      <c r="V271" s="5"/>
      <c r="W271" s="5"/>
      <c r="X271" s="5"/>
      <c r="Y271" s="6"/>
      <c r="Z271" s="160"/>
    </row>
    <row r="272" spans="1:27" ht="20.100000000000001" customHeight="1" x14ac:dyDescent="0.15">
      <c r="A272" s="92"/>
      <c r="B272" s="92"/>
      <c r="C272" s="106"/>
      <c r="D272" s="160"/>
      <c r="E272" s="272" t="s">
        <v>254</v>
      </c>
      <c r="F272" s="273"/>
      <c r="G272" s="273"/>
      <c r="H272" s="273"/>
      <c r="I272" s="274"/>
      <c r="J272" s="260" t="s">
        <v>241</v>
      </c>
      <c r="K272" s="2"/>
      <c r="L272" s="3"/>
      <c r="M272" s="4"/>
      <c r="N272" s="261"/>
      <c r="O272" s="269"/>
      <c r="P272" s="270"/>
      <c r="Q272" s="270"/>
      <c r="R272" s="271"/>
      <c r="S272" s="279" t="s">
        <v>199</v>
      </c>
      <c r="T272" s="2"/>
      <c r="U272" s="5"/>
      <c r="V272" s="5"/>
      <c r="W272" s="5"/>
      <c r="X272" s="5"/>
      <c r="Y272" s="6"/>
      <c r="Z272" s="160"/>
    </row>
    <row r="273" spans="1:26" ht="20.100000000000001" customHeight="1" x14ac:dyDescent="0.15">
      <c r="A273" s="92"/>
      <c r="B273" s="92"/>
      <c r="C273" s="106"/>
      <c r="D273" s="160"/>
      <c r="E273" s="266"/>
      <c r="F273" s="267"/>
      <c r="G273" s="267"/>
      <c r="H273" s="267"/>
      <c r="I273" s="268"/>
      <c r="J273" s="260" t="s">
        <v>243</v>
      </c>
      <c r="K273" s="2"/>
      <c r="L273" s="3"/>
      <c r="M273" s="4"/>
      <c r="N273" s="261"/>
      <c r="O273" s="280" t="s">
        <v>261</v>
      </c>
      <c r="P273" s="281"/>
      <c r="Q273" s="281"/>
      <c r="R273" s="281"/>
      <c r="S273" s="281"/>
      <c r="T273" s="2"/>
      <c r="U273" s="5"/>
      <c r="V273" s="5"/>
      <c r="W273" s="5"/>
      <c r="X273" s="5"/>
      <c r="Y273" s="6"/>
      <c r="Z273" s="160"/>
    </row>
    <row r="274" spans="1:26" ht="20.100000000000001" customHeight="1" x14ac:dyDescent="0.15">
      <c r="A274" s="92"/>
      <c r="B274" s="92"/>
      <c r="C274" s="106"/>
      <c r="D274" s="160"/>
      <c r="E274" s="272" t="s">
        <v>255</v>
      </c>
      <c r="F274" s="273"/>
      <c r="G274" s="273"/>
      <c r="H274" s="273"/>
      <c r="I274" s="274"/>
      <c r="J274" s="260" t="s">
        <v>241</v>
      </c>
      <c r="K274" s="2"/>
      <c r="L274" s="3"/>
      <c r="M274" s="4"/>
      <c r="N274" s="261"/>
      <c r="O274" s="282" t="s">
        <v>262</v>
      </c>
      <c r="P274" s="283"/>
      <c r="Q274" s="283"/>
      <c r="R274" s="283"/>
      <c r="S274" s="284"/>
      <c r="T274" s="2"/>
      <c r="U274" s="5"/>
      <c r="V274" s="5"/>
      <c r="W274" s="5"/>
      <c r="X274" s="5"/>
      <c r="Y274" s="6"/>
      <c r="Z274" s="160"/>
    </row>
    <row r="275" spans="1:26" ht="20.100000000000001" customHeight="1" x14ac:dyDescent="0.15">
      <c r="A275" s="92"/>
      <c r="B275" s="92"/>
      <c r="C275" s="106"/>
      <c r="D275" s="160"/>
      <c r="E275" s="266"/>
      <c r="F275" s="267"/>
      <c r="G275" s="267"/>
      <c r="H275" s="267"/>
      <c r="I275" s="268"/>
      <c r="J275" s="260" t="s">
        <v>243</v>
      </c>
      <c r="K275" s="2"/>
      <c r="L275" s="3"/>
      <c r="M275" s="4"/>
      <c r="N275" s="261"/>
      <c r="O275" s="282" t="s">
        <v>263</v>
      </c>
      <c r="P275" s="283"/>
      <c r="Q275" s="283"/>
      <c r="R275" s="283"/>
      <c r="S275" s="284"/>
      <c r="T275" s="2"/>
      <c r="U275" s="5"/>
      <c r="V275" s="5"/>
      <c r="W275" s="5"/>
      <c r="X275" s="5"/>
      <c r="Y275" s="6"/>
      <c r="Z275" s="160"/>
    </row>
    <row r="276" spans="1:26" ht="20.100000000000001" customHeight="1" x14ac:dyDescent="0.15">
      <c r="A276" s="92"/>
      <c r="B276" s="92"/>
      <c r="C276" s="106"/>
      <c r="D276" s="160"/>
      <c r="E276" s="272" t="s">
        <v>256</v>
      </c>
      <c r="F276" s="273"/>
      <c r="G276" s="273"/>
      <c r="H276" s="273"/>
      <c r="I276" s="274"/>
      <c r="J276" s="260" t="s">
        <v>241</v>
      </c>
      <c r="K276" s="2"/>
      <c r="L276" s="3"/>
      <c r="M276" s="4"/>
      <c r="N276" s="261"/>
      <c r="O276" s="282" t="s">
        <v>264</v>
      </c>
      <c r="P276" s="283"/>
      <c r="Q276" s="283"/>
      <c r="R276" s="283"/>
      <c r="S276" s="284"/>
      <c r="T276" s="2"/>
      <c r="U276" s="5"/>
      <c r="V276" s="5"/>
      <c r="W276" s="5"/>
      <c r="X276" s="5"/>
      <c r="Y276" s="6"/>
      <c r="Z276" s="160"/>
    </row>
    <row r="277" spans="1:26" ht="20.100000000000001" customHeight="1" x14ac:dyDescent="0.15">
      <c r="A277" s="92"/>
      <c r="B277" s="92"/>
      <c r="C277" s="106"/>
      <c r="D277" s="160"/>
      <c r="E277" s="266"/>
      <c r="F277" s="267"/>
      <c r="G277" s="267"/>
      <c r="H277" s="267"/>
      <c r="I277" s="268"/>
      <c r="J277" s="260" t="s">
        <v>243</v>
      </c>
      <c r="K277" s="2"/>
      <c r="L277" s="3"/>
      <c r="M277" s="4"/>
      <c r="N277" s="261"/>
      <c r="O277" s="285" t="s">
        <v>265</v>
      </c>
      <c r="P277" s="286"/>
      <c r="Q277" s="286"/>
      <c r="R277" s="286"/>
      <c r="S277" s="287"/>
      <c r="T277" s="13"/>
      <c r="U277" s="14"/>
      <c r="V277" s="14"/>
      <c r="W277" s="14"/>
      <c r="X277" s="14"/>
      <c r="Y277" s="15"/>
      <c r="Z277" s="160"/>
    </row>
    <row r="278" spans="1:26" ht="20.100000000000001" customHeight="1" x14ac:dyDescent="0.15">
      <c r="A278" s="92"/>
      <c r="B278" s="92"/>
      <c r="C278" s="106"/>
      <c r="E278" s="288" t="s">
        <v>260</v>
      </c>
      <c r="F278" s="289"/>
      <c r="G278" s="289"/>
      <c r="H278" s="289"/>
      <c r="I278" s="290"/>
      <c r="J278" s="279" t="s">
        <v>241</v>
      </c>
      <c r="K278" s="2"/>
      <c r="L278" s="3"/>
      <c r="M278" s="4"/>
      <c r="N278" s="261"/>
      <c r="O278" s="291"/>
      <c r="P278" s="291"/>
      <c r="Q278" s="291"/>
      <c r="R278" s="291"/>
      <c r="S278" s="291"/>
      <c r="T278" s="291"/>
      <c r="U278" s="291"/>
      <c r="V278" s="291"/>
      <c r="W278" s="291"/>
      <c r="X278" s="291"/>
      <c r="Y278" s="291"/>
      <c r="Z278" s="160"/>
    </row>
    <row r="279" spans="1:26" ht="20.100000000000001" customHeight="1" x14ac:dyDescent="0.15">
      <c r="A279" s="92"/>
      <c r="B279" s="92"/>
      <c r="C279" s="106"/>
      <c r="E279" s="288"/>
      <c r="F279" s="289"/>
      <c r="G279" s="289"/>
      <c r="H279" s="289"/>
      <c r="I279" s="290"/>
      <c r="J279" s="260" t="s">
        <v>243</v>
      </c>
      <c r="K279" s="2"/>
      <c r="L279" s="3"/>
      <c r="M279" s="4"/>
      <c r="N279" s="261"/>
      <c r="O279" s="276" t="s">
        <v>267</v>
      </c>
      <c r="P279" s="277"/>
      <c r="Q279" s="277"/>
      <c r="R279" s="277"/>
      <c r="S279" s="277"/>
      <c r="T279" s="18"/>
      <c r="U279" s="19"/>
      <c r="V279" s="19"/>
      <c r="W279" s="19"/>
      <c r="X279" s="19"/>
      <c r="Y279" s="20"/>
      <c r="Z279" s="160"/>
    </row>
    <row r="280" spans="1:26" ht="20.100000000000001" customHeight="1" x14ac:dyDescent="0.15">
      <c r="A280" s="92"/>
      <c r="B280" s="92"/>
      <c r="C280" s="106"/>
      <c r="D280" s="160"/>
      <c r="E280" s="272" t="s">
        <v>257</v>
      </c>
      <c r="F280" s="273"/>
      <c r="G280" s="273"/>
      <c r="H280" s="273"/>
      <c r="I280" s="274"/>
      <c r="J280" s="260" t="s">
        <v>241</v>
      </c>
      <c r="K280" s="2"/>
      <c r="L280" s="3"/>
      <c r="M280" s="4"/>
      <c r="N280" s="261"/>
      <c r="O280" s="292"/>
      <c r="P280" s="293"/>
      <c r="Q280" s="293"/>
      <c r="R280" s="293"/>
      <c r="S280" s="294"/>
      <c r="T280" s="21"/>
      <c r="U280" s="22"/>
      <c r="V280" s="22"/>
      <c r="W280" s="22"/>
      <c r="X280" s="22"/>
      <c r="Y280" s="23"/>
      <c r="Z280" s="160"/>
    </row>
    <row r="281" spans="1:26" ht="20.100000000000001" customHeight="1" x14ac:dyDescent="0.15">
      <c r="A281" s="92"/>
      <c r="B281" s="92"/>
      <c r="C281" s="106"/>
      <c r="D281" s="160"/>
      <c r="E281" s="288"/>
      <c r="F281" s="289"/>
      <c r="G281" s="289"/>
      <c r="H281" s="289"/>
      <c r="I281" s="290"/>
      <c r="J281" s="260" t="s">
        <v>243</v>
      </c>
      <c r="K281" s="2"/>
      <c r="L281" s="3"/>
      <c r="M281" s="4"/>
      <c r="N281" s="261"/>
      <c r="Z281" s="160"/>
    </row>
    <row r="282" spans="1:26" ht="20.100000000000001" customHeight="1" x14ac:dyDescent="0.15">
      <c r="A282" s="92"/>
      <c r="B282" s="92"/>
      <c r="C282" s="106"/>
      <c r="D282" s="160"/>
      <c r="E282" s="295"/>
      <c r="F282" s="296"/>
      <c r="G282" s="296"/>
      <c r="H282" s="296"/>
      <c r="I282" s="297"/>
      <c r="J282" s="260" t="s">
        <v>196</v>
      </c>
      <c r="K282" s="13"/>
      <c r="L282" s="24"/>
      <c r="M282" s="25"/>
      <c r="N282" s="261"/>
      <c r="Z282" s="160"/>
    </row>
    <row r="283" spans="1:26" ht="20.100000000000001" customHeight="1" x14ac:dyDescent="0.15">
      <c r="A283" s="92"/>
      <c r="B283" s="92"/>
      <c r="C283" s="106"/>
      <c r="E283" s="298"/>
      <c r="F283" s="298"/>
      <c r="G283" s="298"/>
      <c r="H283" s="298"/>
      <c r="I283" s="298"/>
      <c r="J283" s="298"/>
      <c r="K283" s="298"/>
      <c r="L283" s="298"/>
      <c r="M283" s="298"/>
      <c r="Z283" s="115"/>
    </row>
    <row r="284" spans="1:26" ht="20.100000000000001" customHeight="1" x14ac:dyDescent="0.15">
      <c r="A284" s="92"/>
      <c r="B284" s="92"/>
      <c r="C284" s="106"/>
      <c r="E284" s="171" t="s">
        <v>200</v>
      </c>
      <c r="F284" s="172"/>
      <c r="G284" s="172"/>
      <c r="H284" s="172"/>
      <c r="I284" s="172"/>
      <c r="J284" s="173"/>
      <c r="K284" s="249" t="s">
        <v>246</v>
      </c>
      <c r="L284" s="250"/>
      <c r="M284" s="250"/>
      <c r="N284" s="249" t="s">
        <v>247</v>
      </c>
      <c r="O284" s="250"/>
      <c r="P284" s="250"/>
      <c r="Q284" s="249" t="s">
        <v>201</v>
      </c>
      <c r="R284" s="250"/>
      <c r="S284" s="250"/>
      <c r="Z284" s="115"/>
    </row>
    <row r="285" spans="1:26" ht="20.100000000000001" customHeight="1" x14ac:dyDescent="0.15">
      <c r="A285" s="92"/>
      <c r="B285" s="92"/>
      <c r="C285" s="106"/>
      <c r="E285" s="299" t="s">
        <v>202</v>
      </c>
      <c r="F285" s="300"/>
      <c r="G285" s="300"/>
      <c r="H285" s="300"/>
      <c r="I285" s="300"/>
      <c r="J285" s="301"/>
      <c r="K285" s="10"/>
      <c r="L285" s="11"/>
      <c r="M285" s="12"/>
      <c r="N285" s="10"/>
      <c r="O285" s="11"/>
      <c r="P285" s="12"/>
      <c r="Q285" s="10"/>
      <c r="R285" s="11"/>
      <c r="S285" s="12"/>
      <c r="Z285" s="115"/>
    </row>
    <row r="286" spans="1:26" ht="20.100000000000001" customHeight="1" x14ac:dyDescent="0.15">
      <c r="A286" s="92"/>
      <c r="B286" s="92"/>
      <c r="C286" s="106"/>
      <c r="E286" s="302" t="s">
        <v>203</v>
      </c>
      <c r="F286" s="303"/>
      <c r="G286" s="303"/>
      <c r="H286" s="303"/>
      <c r="I286" s="303"/>
      <c r="J286" s="304"/>
      <c r="K286" s="2"/>
      <c r="L286" s="3"/>
      <c r="M286" s="4"/>
      <c r="N286" s="2"/>
      <c r="O286" s="3"/>
      <c r="P286" s="4"/>
      <c r="Q286" s="2"/>
      <c r="R286" s="3"/>
      <c r="S286" s="4"/>
      <c r="Z286" s="115"/>
    </row>
    <row r="287" spans="1:26" ht="20.100000000000001" customHeight="1" x14ac:dyDescent="0.15">
      <c r="A287" s="92"/>
      <c r="B287" s="92"/>
      <c r="C287" s="106"/>
      <c r="E287" s="302" t="s">
        <v>204</v>
      </c>
      <c r="F287" s="303"/>
      <c r="G287" s="303"/>
      <c r="H287" s="303"/>
      <c r="I287" s="303"/>
      <c r="J287" s="304"/>
      <c r="K287" s="2"/>
      <c r="L287" s="3"/>
      <c r="M287" s="4"/>
      <c r="N287" s="2"/>
      <c r="O287" s="3"/>
      <c r="P287" s="4"/>
      <c r="Q287" s="2"/>
      <c r="R287" s="3"/>
      <c r="S287" s="4"/>
      <c r="Z287" s="115"/>
    </row>
    <row r="288" spans="1:26" ht="20.100000000000001" customHeight="1" x14ac:dyDescent="0.15">
      <c r="A288" s="92"/>
      <c r="B288" s="92"/>
      <c r="C288" s="106"/>
      <c r="E288" s="302" t="s">
        <v>205</v>
      </c>
      <c r="F288" s="303"/>
      <c r="G288" s="303"/>
      <c r="H288" s="303"/>
      <c r="I288" s="303"/>
      <c r="J288" s="304"/>
      <c r="K288" s="2"/>
      <c r="L288" s="3"/>
      <c r="M288" s="4"/>
      <c r="N288" s="2"/>
      <c r="O288" s="3"/>
      <c r="P288" s="4"/>
      <c r="Q288" s="2"/>
      <c r="R288" s="3"/>
      <c r="S288" s="4"/>
      <c r="Z288" s="115"/>
    </row>
    <row r="289" spans="1:26" ht="20.100000000000001" customHeight="1" x14ac:dyDescent="0.15">
      <c r="A289" s="92"/>
      <c r="B289" s="92"/>
      <c r="C289" s="106"/>
      <c r="E289" s="302" t="s">
        <v>206</v>
      </c>
      <c r="F289" s="303"/>
      <c r="G289" s="303"/>
      <c r="H289" s="303"/>
      <c r="I289" s="303"/>
      <c r="J289" s="304"/>
      <c r="K289" s="2"/>
      <c r="L289" s="3"/>
      <c r="M289" s="4"/>
      <c r="N289" s="2"/>
      <c r="O289" s="3"/>
      <c r="P289" s="4"/>
      <c r="Q289" s="2"/>
      <c r="R289" s="3"/>
      <c r="S289" s="4"/>
      <c r="Z289" s="115"/>
    </row>
    <row r="290" spans="1:26" ht="20.100000000000001" customHeight="1" x14ac:dyDescent="0.15">
      <c r="A290" s="92"/>
      <c r="B290" s="92"/>
      <c r="C290" s="106"/>
      <c r="E290" s="302" t="s">
        <v>207</v>
      </c>
      <c r="F290" s="303"/>
      <c r="G290" s="303"/>
      <c r="H290" s="303"/>
      <c r="I290" s="303"/>
      <c r="J290" s="304"/>
      <c r="K290" s="2"/>
      <c r="L290" s="3"/>
      <c r="M290" s="4"/>
      <c r="N290" s="2"/>
      <c r="O290" s="3"/>
      <c r="P290" s="4"/>
      <c r="Q290" s="2"/>
      <c r="R290" s="3"/>
      <c r="S290" s="4"/>
      <c r="Z290" s="115"/>
    </row>
    <row r="291" spans="1:26" ht="20.100000000000001" customHeight="1" x14ac:dyDescent="0.15">
      <c r="A291" s="92"/>
      <c r="B291" s="92"/>
      <c r="C291" s="106"/>
      <c r="E291" s="302" t="s">
        <v>208</v>
      </c>
      <c r="F291" s="303"/>
      <c r="G291" s="303"/>
      <c r="H291" s="303"/>
      <c r="I291" s="303"/>
      <c r="J291" s="304"/>
      <c r="K291" s="2"/>
      <c r="L291" s="3"/>
      <c r="M291" s="4"/>
      <c r="N291" s="2"/>
      <c r="O291" s="3"/>
      <c r="P291" s="4"/>
      <c r="Q291" s="2"/>
      <c r="R291" s="3"/>
      <c r="S291" s="4"/>
      <c r="Z291" s="115"/>
    </row>
    <row r="292" spans="1:26" ht="20.100000000000001" customHeight="1" x14ac:dyDescent="0.15">
      <c r="A292" s="92"/>
      <c r="B292" s="92"/>
      <c r="C292" s="106"/>
      <c r="E292" s="302" t="s">
        <v>213</v>
      </c>
      <c r="F292" s="303"/>
      <c r="G292" s="303"/>
      <c r="H292" s="303"/>
      <c r="I292" s="303"/>
      <c r="J292" s="304"/>
      <c r="K292" s="2"/>
      <c r="L292" s="3"/>
      <c r="M292" s="4"/>
      <c r="N292" s="2"/>
      <c r="O292" s="3"/>
      <c r="P292" s="4"/>
      <c r="Q292" s="2"/>
      <c r="R292" s="3"/>
      <c r="S292" s="4"/>
      <c r="Z292" s="115"/>
    </row>
    <row r="293" spans="1:26" ht="20.100000000000001" customHeight="1" x14ac:dyDescent="0.15">
      <c r="A293" s="92"/>
      <c r="B293" s="92"/>
      <c r="C293" s="106"/>
      <c r="E293" s="302" t="s">
        <v>209</v>
      </c>
      <c r="F293" s="303"/>
      <c r="G293" s="303"/>
      <c r="H293" s="303"/>
      <c r="I293" s="303"/>
      <c r="J293" s="304"/>
      <c r="K293" s="2"/>
      <c r="L293" s="3"/>
      <c r="M293" s="4"/>
      <c r="N293" s="2"/>
      <c r="O293" s="3"/>
      <c r="P293" s="4"/>
      <c r="Q293" s="2"/>
      <c r="R293" s="3"/>
      <c r="S293" s="4"/>
      <c r="Z293" s="115"/>
    </row>
    <row r="294" spans="1:26" ht="20.100000000000001" customHeight="1" x14ac:dyDescent="0.15">
      <c r="A294" s="92"/>
      <c r="B294" s="92"/>
      <c r="C294" s="106"/>
      <c r="E294" s="302" t="s">
        <v>210</v>
      </c>
      <c r="F294" s="303"/>
      <c r="G294" s="303"/>
      <c r="H294" s="303"/>
      <c r="I294" s="303"/>
      <c r="J294" s="304"/>
      <c r="K294" s="2"/>
      <c r="L294" s="3"/>
      <c r="M294" s="4"/>
      <c r="N294" s="2"/>
      <c r="O294" s="3"/>
      <c r="P294" s="4"/>
      <c r="Q294" s="2"/>
      <c r="R294" s="3"/>
      <c r="S294" s="4"/>
      <c r="Z294" s="115"/>
    </row>
    <row r="295" spans="1:26" ht="20.100000000000001" customHeight="1" x14ac:dyDescent="0.15">
      <c r="A295" s="92"/>
      <c r="B295" s="92"/>
      <c r="C295" s="106"/>
      <c r="E295" s="302" t="s">
        <v>211</v>
      </c>
      <c r="F295" s="303"/>
      <c r="G295" s="303"/>
      <c r="H295" s="303"/>
      <c r="I295" s="303"/>
      <c r="J295" s="304"/>
      <c r="K295" s="2"/>
      <c r="L295" s="3"/>
      <c r="M295" s="4"/>
      <c r="N295" s="2"/>
      <c r="O295" s="3"/>
      <c r="P295" s="4"/>
      <c r="Q295" s="2"/>
      <c r="R295" s="3"/>
      <c r="S295" s="4"/>
      <c r="Z295" s="115"/>
    </row>
    <row r="296" spans="1:26" ht="20.100000000000001" customHeight="1" x14ac:dyDescent="0.15">
      <c r="A296" s="92"/>
      <c r="B296" s="92"/>
      <c r="C296" s="106"/>
      <c r="E296" s="305" t="s">
        <v>212</v>
      </c>
      <c r="F296" s="306"/>
      <c r="G296" s="306"/>
      <c r="H296" s="306"/>
      <c r="I296" s="306"/>
      <c r="J296" s="307"/>
      <c r="K296" s="13"/>
      <c r="L296" s="24"/>
      <c r="M296" s="25"/>
      <c r="N296" s="13"/>
      <c r="O296" s="24"/>
      <c r="P296" s="25"/>
      <c r="Q296" s="13"/>
      <c r="R296" s="24"/>
      <c r="S296" s="25"/>
      <c r="Z296" s="115"/>
    </row>
    <row r="297" spans="1:26" ht="20.100000000000001" customHeight="1" x14ac:dyDescent="0.15">
      <c r="A297" s="92"/>
      <c r="B297" s="92"/>
      <c r="C297" s="106"/>
      <c r="Z297" s="115"/>
    </row>
    <row r="298" spans="1:26" ht="20.100000000000001" customHeight="1" x14ac:dyDescent="0.15">
      <c r="A298" s="92"/>
      <c r="B298" s="92"/>
      <c r="C298" s="119"/>
      <c r="D298" s="111">
        <v>2</v>
      </c>
      <c r="E298" s="87" t="s">
        <v>217</v>
      </c>
      <c r="G298" s="116"/>
      <c r="H298" s="116"/>
      <c r="I298" s="122"/>
      <c r="J298" s="118"/>
      <c r="K298" s="118"/>
      <c r="L298" s="118"/>
      <c r="M298" s="118"/>
      <c r="N298" s="118"/>
      <c r="O298" s="118"/>
      <c r="P298" s="118"/>
      <c r="Q298" s="118"/>
      <c r="R298" s="118"/>
      <c r="S298" s="118"/>
      <c r="T298" s="118"/>
      <c r="U298" s="118"/>
      <c r="V298" s="118"/>
      <c r="W298" s="118"/>
      <c r="X298" s="118"/>
      <c r="Y298" s="118"/>
      <c r="Z298" s="115"/>
    </row>
    <row r="299" spans="1:26" ht="30" customHeight="1" x14ac:dyDescent="0.15">
      <c r="A299" s="92"/>
      <c r="B299" s="92"/>
      <c r="C299" s="106"/>
      <c r="D299" s="248"/>
      <c r="E299" s="153" t="s">
        <v>218</v>
      </c>
      <c r="F299" s="153"/>
      <c r="G299" s="153"/>
      <c r="H299" s="153"/>
      <c r="I299" s="153"/>
      <c r="J299" s="153"/>
      <c r="K299" s="153"/>
      <c r="L299" s="153"/>
      <c r="M299" s="153"/>
      <c r="N299" s="153"/>
      <c r="O299" s="153"/>
      <c r="P299" s="153"/>
      <c r="Q299" s="153"/>
      <c r="R299" s="153"/>
      <c r="S299" s="153"/>
      <c r="T299" s="153"/>
      <c r="U299" s="153"/>
      <c r="V299" s="153"/>
      <c r="W299" s="153"/>
      <c r="X299" s="153"/>
      <c r="Y299" s="153"/>
      <c r="Z299" s="115"/>
    </row>
    <row r="300" spans="1:26" ht="20.100000000000001" customHeight="1" x14ac:dyDescent="0.15">
      <c r="A300" s="92"/>
      <c r="B300" s="92"/>
      <c r="C300" s="106"/>
      <c r="E300" s="171" t="s">
        <v>219</v>
      </c>
      <c r="F300" s="172"/>
      <c r="G300" s="172"/>
      <c r="H300" s="172"/>
      <c r="I300" s="172"/>
      <c r="J300" s="173"/>
      <c r="K300" s="249" t="s">
        <v>195</v>
      </c>
      <c r="L300" s="250"/>
      <c r="M300" s="250"/>
      <c r="Z300" s="115"/>
    </row>
    <row r="301" spans="1:26" ht="20.100000000000001" customHeight="1" x14ac:dyDescent="0.15">
      <c r="A301" s="92"/>
      <c r="B301" s="92"/>
      <c r="C301" s="106"/>
      <c r="E301" s="299" t="s">
        <v>220</v>
      </c>
      <c r="F301" s="300"/>
      <c r="G301" s="300"/>
      <c r="H301" s="300"/>
      <c r="I301" s="300"/>
      <c r="J301" s="301"/>
      <c r="K301" s="10"/>
      <c r="L301" s="11"/>
      <c r="M301" s="12"/>
      <c r="Z301" s="115"/>
    </row>
    <row r="302" spans="1:26" ht="20.100000000000001" customHeight="1" x14ac:dyDescent="0.15">
      <c r="A302" s="92"/>
      <c r="B302" s="92"/>
      <c r="C302" s="106"/>
      <c r="E302" s="302" t="s">
        <v>221</v>
      </c>
      <c r="F302" s="303"/>
      <c r="G302" s="303"/>
      <c r="H302" s="303"/>
      <c r="I302" s="303"/>
      <c r="J302" s="304"/>
      <c r="K302" s="2"/>
      <c r="L302" s="3"/>
      <c r="M302" s="4"/>
      <c r="Z302" s="115"/>
    </row>
    <row r="303" spans="1:26" ht="20.100000000000001" customHeight="1" x14ac:dyDescent="0.15">
      <c r="A303" s="92"/>
      <c r="B303" s="92"/>
      <c r="C303" s="106"/>
      <c r="E303" s="302" t="s">
        <v>222</v>
      </c>
      <c r="F303" s="303"/>
      <c r="G303" s="303"/>
      <c r="H303" s="303"/>
      <c r="I303" s="303"/>
      <c r="J303" s="304"/>
      <c r="K303" s="2"/>
      <c r="L303" s="3"/>
      <c r="M303" s="4"/>
      <c r="Z303" s="115"/>
    </row>
    <row r="304" spans="1:26" ht="20.100000000000001" customHeight="1" x14ac:dyDescent="0.15">
      <c r="A304" s="92"/>
      <c r="B304" s="92"/>
      <c r="C304" s="106"/>
      <c r="E304" s="302" t="s">
        <v>223</v>
      </c>
      <c r="F304" s="303"/>
      <c r="G304" s="303"/>
      <c r="H304" s="303"/>
      <c r="I304" s="303"/>
      <c r="J304" s="304"/>
      <c r="K304" s="2"/>
      <c r="L304" s="3"/>
      <c r="M304" s="4"/>
      <c r="Z304" s="115"/>
    </row>
    <row r="305" spans="1:26" ht="20.100000000000001" customHeight="1" x14ac:dyDescent="0.15">
      <c r="A305" s="92"/>
      <c r="B305" s="92"/>
      <c r="C305" s="106"/>
      <c r="E305" s="302" t="s">
        <v>224</v>
      </c>
      <c r="F305" s="303"/>
      <c r="G305" s="303"/>
      <c r="H305" s="303"/>
      <c r="I305" s="303"/>
      <c r="J305" s="304"/>
      <c r="K305" s="2"/>
      <c r="L305" s="3"/>
      <c r="M305" s="4"/>
      <c r="Z305" s="115"/>
    </row>
    <row r="306" spans="1:26" ht="20.100000000000001" customHeight="1" x14ac:dyDescent="0.15">
      <c r="A306" s="92"/>
      <c r="B306" s="92"/>
      <c r="C306" s="106"/>
      <c r="E306" s="302" t="s">
        <v>225</v>
      </c>
      <c r="F306" s="303"/>
      <c r="G306" s="303"/>
      <c r="H306" s="303"/>
      <c r="I306" s="303"/>
      <c r="J306" s="304"/>
      <c r="K306" s="2"/>
      <c r="L306" s="3"/>
      <c r="M306" s="4"/>
      <c r="Z306" s="115"/>
    </row>
    <row r="307" spans="1:26" ht="20.100000000000001" customHeight="1" x14ac:dyDescent="0.15">
      <c r="A307" s="92"/>
      <c r="B307" s="92"/>
      <c r="C307" s="106"/>
      <c r="E307" s="302" t="s">
        <v>226</v>
      </c>
      <c r="F307" s="303"/>
      <c r="G307" s="303"/>
      <c r="H307" s="303"/>
      <c r="I307" s="303"/>
      <c r="J307" s="304"/>
      <c r="K307" s="2"/>
      <c r="L307" s="3"/>
      <c r="M307" s="4"/>
      <c r="Z307" s="115"/>
    </row>
    <row r="308" spans="1:26" ht="20.100000000000001" customHeight="1" x14ac:dyDescent="0.15">
      <c r="A308" s="92"/>
      <c r="B308" s="92"/>
      <c r="C308" s="106"/>
      <c r="E308" s="305" t="s">
        <v>227</v>
      </c>
      <c r="F308" s="306"/>
      <c r="G308" s="306"/>
      <c r="H308" s="306"/>
      <c r="I308" s="306"/>
      <c r="J308" s="307"/>
      <c r="K308" s="13"/>
      <c r="L308" s="24"/>
      <c r="M308" s="25"/>
      <c r="Z308" s="115"/>
    </row>
    <row r="309" spans="1:26" ht="20.100000000000001" customHeight="1" x14ac:dyDescent="0.15">
      <c r="A309" s="92"/>
      <c r="B309" s="92"/>
      <c r="C309" s="106"/>
      <c r="Z309" s="115"/>
    </row>
    <row r="310" spans="1:26" ht="20.100000000000001" customHeight="1" x14ac:dyDescent="0.15">
      <c r="A310" s="92"/>
      <c r="B310" s="92"/>
      <c r="C310" s="130"/>
      <c r="D310" s="131"/>
      <c r="E310" s="131"/>
      <c r="F310" s="131"/>
      <c r="G310" s="131"/>
      <c r="H310" s="131"/>
      <c r="I310" s="131"/>
      <c r="J310" s="132"/>
      <c r="K310" s="132"/>
      <c r="L310" s="132"/>
      <c r="M310" s="162"/>
      <c r="N310" s="132"/>
      <c r="O310" s="155"/>
      <c r="P310" s="155"/>
      <c r="Q310" s="155"/>
      <c r="R310" s="155"/>
      <c r="S310" s="162"/>
      <c r="T310" s="162"/>
      <c r="U310" s="162"/>
      <c r="V310" s="162"/>
      <c r="W310" s="162"/>
      <c r="X310" s="162"/>
      <c r="Y310" s="132"/>
      <c r="Z310" s="134"/>
    </row>
    <row r="311" spans="1:26" ht="20.100000000000001" customHeight="1" x14ac:dyDescent="0.15">
      <c r="A311" s="92"/>
      <c r="B311" s="92"/>
      <c r="C311" s="116"/>
      <c r="D311" s="116"/>
      <c r="E311" s="116"/>
      <c r="F311" s="116"/>
      <c r="G311" s="116"/>
      <c r="H311" s="116"/>
      <c r="I311" s="116"/>
      <c r="J311" s="136"/>
      <c r="K311" s="136"/>
      <c r="L311" s="136"/>
      <c r="M311" s="163"/>
      <c r="N311" s="136"/>
      <c r="O311" s="156"/>
      <c r="P311" s="156"/>
      <c r="Q311" s="156"/>
      <c r="R311" s="156"/>
      <c r="S311" s="163"/>
      <c r="T311" s="163"/>
      <c r="U311" s="163"/>
      <c r="V311" s="163"/>
      <c r="W311" s="163"/>
      <c r="X311" s="163"/>
      <c r="Y311" s="136"/>
      <c r="Z311" s="116"/>
    </row>
  </sheetData>
  <sheetProtection algorithmName="SHA-512" hashValue="PXkO5xUdrypgez7PkvAUFvtUVhsT+nbhqRuYM/9wRScBV/rTDSp418wUWsHn+PdgGrH9IFzZH8b66rViiTQjyw==" saltValue="jyZnmpzKWzW4XyyBOJf5fg==" spinCount="100000" sheet="1" objects="1" scenarios="1"/>
  <dataConsolidate/>
  <mergeCells count="341">
    <mergeCell ref="E280:I282"/>
    <mergeCell ref="K280:M280"/>
    <mergeCell ref="K281:M281"/>
    <mergeCell ref="K282:M282"/>
    <mergeCell ref="O276:S276"/>
    <mergeCell ref="O277:S277"/>
    <mergeCell ref="O279:S280"/>
    <mergeCell ref="P241:R241"/>
    <mergeCell ref="P242:R242"/>
    <mergeCell ref="L242:M242"/>
    <mergeCell ref="O265:S265"/>
    <mergeCell ref="K265:M265"/>
    <mergeCell ref="E266:I267"/>
    <mergeCell ref="E268:I269"/>
    <mergeCell ref="E270:I271"/>
    <mergeCell ref="E272:I273"/>
    <mergeCell ref="E274:I275"/>
    <mergeCell ref="E276:I277"/>
    <mergeCell ref="E278:I279"/>
    <mergeCell ref="O266:R267"/>
    <mergeCell ref="O268:R270"/>
    <mergeCell ref="O271:R272"/>
    <mergeCell ref="O273:S273"/>
    <mergeCell ref="S242:Y242"/>
    <mergeCell ref="S241:Y241"/>
    <mergeCell ref="S222:Y222"/>
    <mergeCell ref="S223:Y223"/>
    <mergeCell ref="S224:Y224"/>
    <mergeCell ref="S225:Y225"/>
    <mergeCell ref="S226:Y226"/>
    <mergeCell ref="S227:Y227"/>
    <mergeCell ref="S228:Y228"/>
    <mergeCell ref="S229:Y229"/>
    <mergeCell ref="S230:Y230"/>
    <mergeCell ref="P216:R216"/>
    <mergeCell ref="P228:R228"/>
    <mergeCell ref="P229:R229"/>
    <mergeCell ref="P230:R230"/>
    <mergeCell ref="P231:R231"/>
    <mergeCell ref="P232:R232"/>
    <mergeCell ref="P233:R233"/>
    <mergeCell ref="P219:R219"/>
    <mergeCell ref="P220:R220"/>
    <mergeCell ref="P221:R221"/>
    <mergeCell ref="P222:R222"/>
    <mergeCell ref="P223:R223"/>
    <mergeCell ref="P224:R224"/>
    <mergeCell ref="P225:R225"/>
    <mergeCell ref="P226:R226"/>
    <mergeCell ref="P227:R227"/>
    <mergeCell ref="P218:R218"/>
    <mergeCell ref="N235:O235"/>
    <mergeCell ref="L228:M228"/>
    <mergeCell ref="L229:M229"/>
    <mergeCell ref="L230:M230"/>
    <mergeCell ref="N226:O226"/>
    <mergeCell ref="P237:R237"/>
    <mergeCell ref="P238:R238"/>
    <mergeCell ref="P239:R239"/>
    <mergeCell ref="P240:R240"/>
    <mergeCell ref="N242:O242"/>
    <mergeCell ref="L224:M224"/>
    <mergeCell ref="N229:O229"/>
    <mergeCell ref="N230:O230"/>
    <mergeCell ref="N231:O231"/>
    <mergeCell ref="N232:O232"/>
    <mergeCell ref="L240:M240"/>
    <mergeCell ref="N239:O239"/>
    <mergeCell ref="N240:O240"/>
    <mergeCell ref="N241:O241"/>
    <mergeCell ref="L236:M236"/>
    <mergeCell ref="N238:O238"/>
    <mergeCell ref="N224:O224"/>
    <mergeCell ref="N225:O225"/>
    <mergeCell ref="L231:M231"/>
    <mergeCell ref="L232:M232"/>
    <mergeCell ref="L233:M233"/>
    <mergeCell ref="L234:M234"/>
    <mergeCell ref="L235:M235"/>
    <mergeCell ref="L225:M225"/>
    <mergeCell ref="L226:M226"/>
    <mergeCell ref="L227:M227"/>
    <mergeCell ref="N233:O233"/>
    <mergeCell ref="N234:O234"/>
    <mergeCell ref="I20:M20"/>
    <mergeCell ref="I118:M118"/>
    <mergeCell ref="I161:M161"/>
    <mergeCell ref="I79:Y79"/>
    <mergeCell ref="L213:M213"/>
    <mergeCell ref="L214:M214"/>
    <mergeCell ref="L215:M215"/>
    <mergeCell ref="L216:M216"/>
    <mergeCell ref="L217:M217"/>
    <mergeCell ref="N217:O217"/>
    <mergeCell ref="I193:M193"/>
    <mergeCell ref="K180:O180"/>
    <mergeCell ref="I184:M184"/>
    <mergeCell ref="O184:P184"/>
    <mergeCell ref="I186:M186"/>
    <mergeCell ref="I188:M188"/>
    <mergeCell ref="E192:Y192"/>
    <mergeCell ref="I207:M207"/>
    <mergeCell ref="I209:M209"/>
    <mergeCell ref="E195:H195"/>
    <mergeCell ref="I195:M195"/>
    <mergeCell ref="J206:Y206"/>
    <mergeCell ref="P214:R214"/>
    <mergeCell ref="P215:R215"/>
    <mergeCell ref="I157:Y157"/>
    <mergeCell ref="I165:M165"/>
    <mergeCell ref="W1:Z1"/>
    <mergeCell ref="I159:M159"/>
    <mergeCell ref="I22:Y22"/>
    <mergeCell ref="I24:Y24"/>
    <mergeCell ref="E213:K213"/>
    <mergeCell ref="N213:O213"/>
    <mergeCell ref="N214:O214"/>
    <mergeCell ref="E15:H15"/>
    <mergeCell ref="C13:H13"/>
    <mergeCell ref="I71:Y71"/>
    <mergeCell ref="I63:M63"/>
    <mergeCell ref="I205:M205"/>
    <mergeCell ref="C202:H202"/>
    <mergeCell ref="I163:Y163"/>
    <mergeCell ref="E194:H194"/>
    <mergeCell ref="I194:M194"/>
    <mergeCell ref="E193:H193"/>
    <mergeCell ref="I26:Y26"/>
    <mergeCell ref="C60:H60"/>
    <mergeCell ref="I73:Y73"/>
    <mergeCell ref="C109:H109"/>
    <mergeCell ref="I197:M197"/>
    <mergeCell ref="I169:Y169"/>
    <mergeCell ref="J15:Y15"/>
    <mergeCell ref="I28:Y28"/>
    <mergeCell ref="I38:Y38"/>
    <mergeCell ref="I87:Y87"/>
    <mergeCell ref="I126:Y126"/>
    <mergeCell ref="I30:Y30"/>
    <mergeCell ref="I40:M40"/>
    <mergeCell ref="J74:Y74"/>
    <mergeCell ref="I75:Y75"/>
    <mergeCell ref="J76:Y76"/>
    <mergeCell ref="I77:Y77"/>
    <mergeCell ref="I32:Y32"/>
    <mergeCell ref="I34:M34"/>
    <mergeCell ref="I36:M36"/>
    <mergeCell ref="I69:M69"/>
    <mergeCell ref="I83:M83"/>
    <mergeCell ref="I85:M85"/>
    <mergeCell ref="I114:Y114"/>
    <mergeCell ref="I116:Y116"/>
    <mergeCell ref="D62:Y62"/>
    <mergeCell ref="I81:Y81"/>
    <mergeCell ref="D111:Y111"/>
    <mergeCell ref="I155:Y155"/>
    <mergeCell ref="C174:H174"/>
    <mergeCell ref="I112:Y112"/>
    <mergeCell ref="C150:H150"/>
    <mergeCell ref="K181:O181"/>
    <mergeCell ref="K178:O178"/>
    <mergeCell ref="P178:R178"/>
    <mergeCell ref="P179:R179"/>
    <mergeCell ref="P180:R180"/>
    <mergeCell ref="P181:R181"/>
    <mergeCell ref="S178:Y178"/>
    <mergeCell ref="S179:Y179"/>
    <mergeCell ref="S180:Y180"/>
    <mergeCell ref="S181:Y181"/>
    <mergeCell ref="E177:Y177"/>
    <mergeCell ref="E178:J178"/>
    <mergeCell ref="E179:J179"/>
    <mergeCell ref="E180:J180"/>
    <mergeCell ref="I122:M122"/>
    <mergeCell ref="I124:M124"/>
    <mergeCell ref="I120:Y120"/>
    <mergeCell ref="I153:M153"/>
    <mergeCell ref="E181:J181"/>
    <mergeCell ref="K179:O179"/>
    <mergeCell ref="I167:M167"/>
    <mergeCell ref="P213:R213"/>
    <mergeCell ref="P217:R217"/>
    <mergeCell ref="L237:M237"/>
    <mergeCell ref="L238:M238"/>
    <mergeCell ref="L239:M239"/>
    <mergeCell ref="L220:M220"/>
    <mergeCell ref="L221:M221"/>
    <mergeCell ref="L222:M222"/>
    <mergeCell ref="L223:M223"/>
    <mergeCell ref="N215:O215"/>
    <mergeCell ref="N216:O216"/>
    <mergeCell ref="L218:M218"/>
    <mergeCell ref="L219:M219"/>
    <mergeCell ref="N218:O218"/>
    <mergeCell ref="N219:O219"/>
    <mergeCell ref="N227:O227"/>
    <mergeCell ref="N228:O228"/>
    <mergeCell ref="N220:O220"/>
    <mergeCell ref="N221:O221"/>
    <mergeCell ref="N222:O222"/>
    <mergeCell ref="N223:O223"/>
    <mergeCell ref="P236:R236"/>
    <mergeCell ref="P234:R234"/>
    <mergeCell ref="P235:R235"/>
    <mergeCell ref="S213:Y213"/>
    <mergeCell ref="S214:Y214"/>
    <mergeCell ref="S215:Y215"/>
    <mergeCell ref="S216:Y216"/>
    <mergeCell ref="S217:Y217"/>
    <mergeCell ref="S218:Y218"/>
    <mergeCell ref="S219:Y219"/>
    <mergeCell ref="S239:Y239"/>
    <mergeCell ref="S240:Y240"/>
    <mergeCell ref="S231:Y231"/>
    <mergeCell ref="S232:Y232"/>
    <mergeCell ref="S233:Y233"/>
    <mergeCell ref="S234:Y234"/>
    <mergeCell ref="S235:Y235"/>
    <mergeCell ref="S236:Y236"/>
    <mergeCell ref="S237:Y237"/>
    <mergeCell ref="S238:Y238"/>
    <mergeCell ref="E212:Y212"/>
    <mergeCell ref="S220:Y220"/>
    <mergeCell ref="S221:Y221"/>
    <mergeCell ref="T265:Y265"/>
    <mergeCell ref="K284:M284"/>
    <mergeCell ref="N284:P284"/>
    <mergeCell ref="E264:Y264"/>
    <mergeCell ref="E284:J284"/>
    <mergeCell ref="E265:J265"/>
    <mergeCell ref="K272:M272"/>
    <mergeCell ref="K273:M273"/>
    <mergeCell ref="K274:M274"/>
    <mergeCell ref="K275:M275"/>
    <mergeCell ref="K276:M276"/>
    <mergeCell ref="K267:M267"/>
    <mergeCell ref="K268:M268"/>
    <mergeCell ref="K269:M269"/>
    <mergeCell ref="K270:M270"/>
    <mergeCell ref="K271:M271"/>
    <mergeCell ref="K277:M277"/>
    <mergeCell ref="K266:M266"/>
    <mergeCell ref="L241:M241"/>
    <mergeCell ref="N236:O236"/>
    <mergeCell ref="N237:O237"/>
    <mergeCell ref="K285:M285"/>
    <mergeCell ref="K286:M286"/>
    <mergeCell ref="K287:M287"/>
    <mergeCell ref="K288:M288"/>
    <mergeCell ref="K289:M289"/>
    <mergeCell ref="N285:P285"/>
    <mergeCell ref="N286:P286"/>
    <mergeCell ref="K278:M278"/>
    <mergeCell ref="K279:M279"/>
    <mergeCell ref="N287:P287"/>
    <mergeCell ref="N288:P288"/>
    <mergeCell ref="N289:P289"/>
    <mergeCell ref="E285:J285"/>
    <mergeCell ref="E286:J286"/>
    <mergeCell ref="C261:H261"/>
    <mergeCell ref="E300:J300"/>
    <mergeCell ref="K300:M300"/>
    <mergeCell ref="E301:J301"/>
    <mergeCell ref="K301:M301"/>
    <mergeCell ref="E302:J302"/>
    <mergeCell ref="K302:M302"/>
    <mergeCell ref="E287:J287"/>
    <mergeCell ref="E288:J288"/>
    <mergeCell ref="E289:J289"/>
    <mergeCell ref="E290:J290"/>
    <mergeCell ref="E291:J291"/>
    <mergeCell ref="E292:J292"/>
    <mergeCell ref="E293:J293"/>
    <mergeCell ref="E294:J294"/>
    <mergeCell ref="E295:J295"/>
    <mergeCell ref="K290:M290"/>
    <mergeCell ref="K292:M292"/>
    <mergeCell ref="K293:M293"/>
    <mergeCell ref="K294:M294"/>
    <mergeCell ref="K295:M295"/>
    <mergeCell ref="K296:M296"/>
    <mergeCell ref="E296:J296"/>
    <mergeCell ref="K291:M291"/>
    <mergeCell ref="E299:Y299"/>
    <mergeCell ref="E306:J306"/>
    <mergeCell ref="K306:M306"/>
    <mergeCell ref="E307:J307"/>
    <mergeCell ref="K307:M307"/>
    <mergeCell ref="E308:J308"/>
    <mergeCell ref="K308:M308"/>
    <mergeCell ref="E303:J303"/>
    <mergeCell ref="K303:M303"/>
    <mergeCell ref="E304:J304"/>
    <mergeCell ref="K304:M304"/>
    <mergeCell ref="E305:J305"/>
    <mergeCell ref="K305:M305"/>
    <mergeCell ref="Q296:S296"/>
    <mergeCell ref="N291:P291"/>
    <mergeCell ref="N292:P292"/>
    <mergeCell ref="N293:P293"/>
    <mergeCell ref="N294:P294"/>
    <mergeCell ref="N295:P295"/>
    <mergeCell ref="N296:P296"/>
    <mergeCell ref="Q293:S293"/>
    <mergeCell ref="Q294:S294"/>
    <mergeCell ref="Q291:S291"/>
    <mergeCell ref="Q292:S292"/>
    <mergeCell ref="O275:S275"/>
    <mergeCell ref="T275:Y275"/>
    <mergeCell ref="T276:Y276"/>
    <mergeCell ref="T277:Y277"/>
    <mergeCell ref="T266:Y266"/>
    <mergeCell ref="T267:Y267"/>
    <mergeCell ref="T268:Y268"/>
    <mergeCell ref="T269:Y269"/>
    <mergeCell ref="T270:Y270"/>
    <mergeCell ref="T279:Y280"/>
    <mergeCell ref="Q295:S295"/>
    <mergeCell ref="N290:P290"/>
    <mergeCell ref="T271:Y271"/>
    <mergeCell ref="T272:Y272"/>
    <mergeCell ref="T273:Y273"/>
    <mergeCell ref="T274:Y274"/>
    <mergeCell ref="E245:Y245"/>
    <mergeCell ref="E246:Y246"/>
    <mergeCell ref="E247:Y247"/>
    <mergeCell ref="E248:Y248"/>
    <mergeCell ref="E249:Y249"/>
    <mergeCell ref="E250:Y250"/>
    <mergeCell ref="E253:Y253"/>
    <mergeCell ref="E254:Y254"/>
    <mergeCell ref="E255:Y255"/>
    <mergeCell ref="E256:Y256"/>
    <mergeCell ref="O274:S274"/>
    <mergeCell ref="Q284:S284"/>
    <mergeCell ref="Q285:S285"/>
    <mergeCell ref="Q286:S286"/>
    <mergeCell ref="Q287:S287"/>
    <mergeCell ref="Q288:S288"/>
    <mergeCell ref="Q289:S289"/>
    <mergeCell ref="Q290:S290"/>
  </mergeCells>
  <phoneticPr fontId="4"/>
  <conditionalFormatting sqref="I20:M20">
    <cfRule type="expression" dxfId="135" priority="136" stopIfTrue="1">
      <formula>$A20&lt;&gt;0</formula>
    </cfRule>
  </conditionalFormatting>
  <conditionalFormatting sqref="I22:Y22">
    <cfRule type="expression" dxfId="134" priority="135" stopIfTrue="1">
      <formula>$A22&lt;&gt;0</formula>
    </cfRule>
  </conditionalFormatting>
  <conditionalFormatting sqref="I24:Y24">
    <cfRule type="expression" dxfId="133" priority="134" stopIfTrue="1">
      <formula>$A24&lt;&gt;0</formula>
    </cfRule>
  </conditionalFormatting>
  <conditionalFormatting sqref="I26:Y26">
    <cfRule type="expression" dxfId="132" priority="133" stopIfTrue="1">
      <formula>$A26&lt;&gt;0</formula>
    </cfRule>
  </conditionalFormatting>
  <conditionalFormatting sqref="I28:Y28">
    <cfRule type="expression" dxfId="131" priority="132" stopIfTrue="1">
      <formula>$A28&lt;&gt;0</formula>
    </cfRule>
  </conditionalFormatting>
  <conditionalFormatting sqref="I30:Y30">
    <cfRule type="expression" dxfId="130" priority="131" stopIfTrue="1">
      <formula>$A30&lt;&gt;0</formula>
    </cfRule>
  </conditionalFormatting>
  <conditionalFormatting sqref="I32:Y32">
    <cfRule type="expression" dxfId="129" priority="130" stopIfTrue="1">
      <formula>$A32&lt;&gt;0</formula>
    </cfRule>
  </conditionalFormatting>
  <conditionalFormatting sqref="I34:M34">
    <cfRule type="expression" dxfId="128" priority="129" stopIfTrue="1">
      <formula>$A34&lt;&gt;0</formula>
    </cfRule>
  </conditionalFormatting>
  <conditionalFormatting sqref="I36:M36">
    <cfRule type="expression" dxfId="127" priority="128" stopIfTrue="1">
      <formula>$A36&lt;&gt;0</formula>
    </cfRule>
  </conditionalFormatting>
  <conditionalFormatting sqref="I38:Y38">
    <cfRule type="expression" dxfId="126" priority="127" stopIfTrue="1">
      <formula>$A38&lt;&gt;0</formula>
    </cfRule>
  </conditionalFormatting>
  <conditionalFormatting sqref="I40:M40">
    <cfRule type="expression" dxfId="125" priority="126" stopIfTrue="1">
      <formula>$A40&lt;&gt;0</formula>
    </cfRule>
  </conditionalFormatting>
  <conditionalFormatting sqref="I63:M63">
    <cfRule type="expression" dxfId="124" priority="125" stopIfTrue="1">
      <formula>$A63&lt;&gt;0</formula>
    </cfRule>
  </conditionalFormatting>
  <conditionalFormatting sqref="I69:M69">
    <cfRule type="expression" dxfId="123" priority="124" stopIfTrue="1">
      <formula>$A69&lt;&gt;0</formula>
    </cfRule>
  </conditionalFormatting>
  <conditionalFormatting sqref="I71:Y71">
    <cfRule type="expression" dxfId="122" priority="123" stopIfTrue="1">
      <formula>$A71&lt;&gt;0</formula>
    </cfRule>
  </conditionalFormatting>
  <conditionalFormatting sqref="I73:Y73">
    <cfRule type="expression" dxfId="121" priority="122" stopIfTrue="1">
      <formula>$A73&lt;&gt;0</formula>
    </cfRule>
  </conditionalFormatting>
  <conditionalFormatting sqref="I75:Y75">
    <cfRule type="expression" dxfId="120" priority="121" stopIfTrue="1">
      <formula>$A75&lt;&gt;0</formula>
    </cfRule>
  </conditionalFormatting>
  <conditionalFormatting sqref="I77:Y77">
    <cfRule type="expression" dxfId="119" priority="120" stopIfTrue="1">
      <formula>$A77&lt;&gt;0</formula>
    </cfRule>
  </conditionalFormatting>
  <conditionalFormatting sqref="I79:Y79">
    <cfRule type="expression" dxfId="118" priority="119" stopIfTrue="1">
      <formula>$A79&lt;&gt;0</formula>
    </cfRule>
  </conditionalFormatting>
  <conditionalFormatting sqref="I81:Y81">
    <cfRule type="expression" dxfId="117" priority="118" stopIfTrue="1">
      <formula>$A81&lt;&gt;0</formula>
    </cfRule>
  </conditionalFormatting>
  <conditionalFormatting sqref="I83:M83">
    <cfRule type="expression" dxfId="116" priority="117" stopIfTrue="1">
      <formula>$A83&lt;&gt;0</formula>
    </cfRule>
  </conditionalFormatting>
  <conditionalFormatting sqref="P83">
    <cfRule type="expression" dxfId="115" priority="116" stopIfTrue="1">
      <formula>$A84&lt;&gt;0</formula>
    </cfRule>
  </conditionalFormatting>
  <conditionalFormatting sqref="I85:M85">
    <cfRule type="expression" dxfId="114" priority="115" stopIfTrue="1">
      <formula>$A85&lt;&gt;0</formula>
    </cfRule>
  </conditionalFormatting>
  <conditionalFormatting sqref="I87:Y87">
    <cfRule type="expression" dxfId="113" priority="114" stopIfTrue="1">
      <formula>$A87&lt;&gt;0</formula>
    </cfRule>
  </conditionalFormatting>
  <conditionalFormatting sqref="I114:Y114">
    <cfRule type="expression" dxfId="112" priority="113" stopIfTrue="1">
      <formula>$A114&lt;&gt;0</formula>
    </cfRule>
  </conditionalFormatting>
  <conditionalFormatting sqref="I116:Y116">
    <cfRule type="expression" dxfId="111" priority="112" stopIfTrue="1">
      <formula>$A116&lt;&gt;0</formula>
    </cfRule>
  </conditionalFormatting>
  <conditionalFormatting sqref="I120:Y120">
    <cfRule type="expression" dxfId="110" priority="111" stopIfTrue="1">
      <formula>$A120&lt;&gt;0</formula>
    </cfRule>
  </conditionalFormatting>
  <conditionalFormatting sqref="I122:M122">
    <cfRule type="expression" dxfId="109" priority="110" stopIfTrue="1">
      <formula>$A122&lt;&gt;0</formula>
    </cfRule>
  </conditionalFormatting>
  <conditionalFormatting sqref="I124:M124">
    <cfRule type="expression" dxfId="108" priority="109" stopIfTrue="1">
      <formula>$A124&lt;&gt;0</formula>
    </cfRule>
  </conditionalFormatting>
  <conditionalFormatting sqref="I126:Y126">
    <cfRule type="expression" dxfId="107" priority="108" stopIfTrue="1">
      <formula>$A126&lt;&gt;0</formula>
    </cfRule>
  </conditionalFormatting>
  <conditionalFormatting sqref="I153:M153">
    <cfRule type="expression" dxfId="106" priority="107" stopIfTrue="1">
      <formula>$A153&lt;&gt;0</formula>
    </cfRule>
  </conditionalFormatting>
  <conditionalFormatting sqref="I155:Y155">
    <cfRule type="expression" dxfId="105" priority="106" stopIfTrue="1">
      <formula>$A155&lt;&gt;0</formula>
    </cfRule>
  </conditionalFormatting>
  <conditionalFormatting sqref="I157:Y157">
    <cfRule type="expression" dxfId="104" priority="105" stopIfTrue="1">
      <formula>$A157&lt;&gt;0</formula>
    </cfRule>
  </conditionalFormatting>
  <conditionalFormatting sqref="I159:M159">
    <cfRule type="expression" dxfId="103" priority="104" stopIfTrue="1">
      <formula>$A159&lt;&gt;0</formula>
    </cfRule>
  </conditionalFormatting>
  <conditionalFormatting sqref="I161:M161">
    <cfRule type="expression" dxfId="102" priority="103" stopIfTrue="1">
      <formula>$A161&lt;&gt;0</formula>
    </cfRule>
  </conditionalFormatting>
  <conditionalFormatting sqref="I163:Y163">
    <cfRule type="expression" dxfId="101" priority="102" stopIfTrue="1">
      <formula>$A163&lt;&gt;0</formula>
    </cfRule>
  </conditionalFormatting>
  <conditionalFormatting sqref="I165:M165">
    <cfRule type="expression" dxfId="100" priority="101" stopIfTrue="1">
      <formula>$A165&lt;&gt;0</formula>
    </cfRule>
  </conditionalFormatting>
  <conditionalFormatting sqref="I167:M167">
    <cfRule type="expression" dxfId="99" priority="100" stopIfTrue="1">
      <formula>$A167&lt;&gt;0</formula>
    </cfRule>
  </conditionalFormatting>
  <conditionalFormatting sqref="I169:Y169">
    <cfRule type="expression" dxfId="98" priority="99" stopIfTrue="1">
      <formula>$A169&lt;&gt;0</formula>
    </cfRule>
  </conditionalFormatting>
  <conditionalFormatting sqref="I184:M184">
    <cfRule type="expression" dxfId="97" priority="98" stopIfTrue="1">
      <formula>TRIM($I184)=""</formula>
    </cfRule>
  </conditionalFormatting>
  <conditionalFormatting sqref="O184:P184">
    <cfRule type="expression" dxfId="96" priority="97" stopIfTrue="1">
      <formula>TRIM($O184)=""</formula>
    </cfRule>
  </conditionalFormatting>
  <conditionalFormatting sqref="I186:M186">
    <cfRule type="expression" dxfId="95" priority="96" stopIfTrue="1">
      <formula>$A186&lt;&gt;0</formula>
    </cfRule>
  </conditionalFormatting>
  <conditionalFormatting sqref="I188:M188">
    <cfRule type="expression" dxfId="94" priority="95" stopIfTrue="1">
      <formula>$A188&lt;&gt;0</formula>
    </cfRule>
  </conditionalFormatting>
  <conditionalFormatting sqref="I193:M193">
    <cfRule type="expression" dxfId="93" priority="94" stopIfTrue="1">
      <formula>$A193&lt;&gt;0</formula>
    </cfRule>
  </conditionalFormatting>
  <conditionalFormatting sqref="I194:M194">
    <cfRule type="expression" dxfId="92" priority="93" stopIfTrue="1">
      <formula>$A194&lt;&gt;0</formula>
    </cfRule>
  </conditionalFormatting>
  <conditionalFormatting sqref="I197:M197">
    <cfRule type="expression" dxfId="91" priority="92" stopIfTrue="1">
      <formula>$A197&lt;&gt;0</formula>
    </cfRule>
  </conditionalFormatting>
  <conditionalFormatting sqref="I205:M205">
    <cfRule type="expression" dxfId="90" priority="91" stopIfTrue="1">
      <formula>TRIM($I205)=""</formula>
    </cfRule>
  </conditionalFormatting>
  <conditionalFormatting sqref="P205">
    <cfRule type="expression" dxfId="89" priority="90" stopIfTrue="1">
      <formula>OR(NOT(ISNUMBER(VALUE($P205))), TRIM($P205)="", LEN($P205)&lt;&gt;6)</formula>
    </cfRule>
  </conditionalFormatting>
  <conditionalFormatting sqref="I207:M207">
    <cfRule type="expression" dxfId="88" priority="89" stopIfTrue="1">
      <formula>$A207&lt;&gt;0</formula>
    </cfRule>
  </conditionalFormatting>
  <conditionalFormatting sqref="I209:M209">
    <cfRule type="expression" dxfId="87" priority="88" stopIfTrue="1">
      <formula>$A209&lt;&gt;0</formula>
    </cfRule>
  </conditionalFormatting>
  <conditionalFormatting sqref="L214:M214">
    <cfRule type="expression" dxfId="86" priority="87" stopIfTrue="1">
      <formula>希望&lt;&gt;0</formula>
    </cfRule>
  </conditionalFormatting>
  <conditionalFormatting sqref="N214:O214">
    <cfRule type="expression" dxfId="85" priority="86" stopIfTrue="1">
      <formula>AND($A214&lt;&gt;0, TRIM($N214)="")</formula>
    </cfRule>
  </conditionalFormatting>
  <conditionalFormatting sqref="S214:Y214">
    <cfRule type="expression" dxfId="84" priority="85" stopIfTrue="1">
      <formula>AND($A214&lt;&gt;0, TRIM($S214)="")</formula>
    </cfRule>
  </conditionalFormatting>
  <conditionalFormatting sqref="L215:M215">
    <cfRule type="expression" dxfId="83" priority="84" stopIfTrue="1">
      <formula>希望&lt;&gt;0</formula>
    </cfRule>
  </conditionalFormatting>
  <conditionalFormatting sqref="N215:O215">
    <cfRule type="expression" dxfId="82" priority="83" stopIfTrue="1">
      <formula>AND($A215&lt;&gt;0, TRIM($N215)="")</formula>
    </cfRule>
  </conditionalFormatting>
  <conditionalFormatting sqref="S215:Y215">
    <cfRule type="expression" dxfId="81" priority="82" stopIfTrue="1">
      <formula>AND($A215&lt;&gt;0, TRIM($S215)="")</formula>
    </cfRule>
  </conditionalFormatting>
  <conditionalFormatting sqref="L216:M216">
    <cfRule type="expression" dxfId="80" priority="81" stopIfTrue="1">
      <formula>希望&lt;&gt;0</formula>
    </cfRule>
  </conditionalFormatting>
  <conditionalFormatting sqref="N216:O216">
    <cfRule type="expression" dxfId="79" priority="80" stopIfTrue="1">
      <formula>AND($A216&lt;&gt;0, TRIM($N216)="")</formula>
    </cfRule>
  </conditionalFormatting>
  <conditionalFormatting sqref="S216:Y216">
    <cfRule type="expression" dxfId="78" priority="79" stopIfTrue="1">
      <formula>AND($A216&lt;&gt;0, TRIM($S216)="")</formula>
    </cfRule>
  </conditionalFormatting>
  <conditionalFormatting sqref="L217:M217">
    <cfRule type="expression" dxfId="77" priority="78" stopIfTrue="1">
      <formula>希望&lt;&gt;0</formula>
    </cfRule>
  </conditionalFormatting>
  <conditionalFormatting sqref="N217:O217">
    <cfRule type="expression" dxfId="76" priority="77" stopIfTrue="1">
      <formula>AND($A217&lt;&gt;0, TRIM($N217)="")</formula>
    </cfRule>
  </conditionalFormatting>
  <conditionalFormatting sqref="S217:Y217">
    <cfRule type="expression" dxfId="75" priority="76" stopIfTrue="1">
      <formula>AND($A217&lt;&gt;0, TRIM($S217)="")</formula>
    </cfRule>
  </conditionalFormatting>
  <conditionalFormatting sqref="L218:M218">
    <cfRule type="expression" dxfId="74" priority="75" stopIfTrue="1">
      <formula>希望&lt;&gt;0</formula>
    </cfRule>
  </conditionalFormatting>
  <conditionalFormatting sqref="N218:O218">
    <cfRule type="expression" dxfId="73" priority="74" stopIfTrue="1">
      <formula>AND($A218&lt;&gt;0, TRIM($N218)="")</formula>
    </cfRule>
  </conditionalFormatting>
  <conditionalFormatting sqref="S218:Y218">
    <cfRule type="expression" dxfId="72" priority="73" stopIfTrue="1">
      <formula>AND($A218&lt;&gt;0, TRIM($S218)="")</formula>
    </cfRule>
  </conditionalFormatting>
  <conditionalFormatting sqref="L219:M219">
    <cfRule type="expression" dxfId="71" priority="72" stopIfTrue="1">
      <formula>希望&lt;&gt;0</formula>
    </cfRule>
  </conditionalFormatting>
  <conditionalFormatting sqref="N219:O219">
    <cfRule type="expression" dxfId="70" priority="71" stopIfTrue="1">
      <formula>AND($A219&lt;&gt;0, TRIM($N219)="")</formula>
    </cfRule>
  </conditionalFormatting>
  <conditionalFormatting sqref="S219:Y219">
    <cfRule type="expression" dxfId="69" priority="70" stopIfTrue="1">
      <formula>AND($A219&lt;&gt;0, TRIM($S219)="")</formula>
    </cfRule>
  </conditionalFormatting>
  <conditionalFormatting sqref="L220:M220">
    <cfRule type="expression" dxfId="68" priority="69" stopIfTrue="1">
      <formula>希望&lt;&gt;0</formula>
    </cfRule>
  </conditionalFormatting>
  <conditionalFormatting sqref="N220:O220">
    <cfRule type="expression" dxfId="67" priority="68" stopIfTrue="1">
      <formula>AND($A220&lt;&gt;0, TRIM($N220)="")</formula>
    </cfRule>
  </conditionalFormatting>
  <conditionalFormatting sqref="S220:Y220">
    <cfRule type="expression" dxfId="66" priority="67" stopIfTrue="1">
      <formula>AND($A220&lt;&gt;0, TRIM($S220)="")</formula>
    </cfRule>
  </conditionalFormatting>
  <conditionalFormatting sqref="L221:M221">
    <cfRule type="expression" dxfId="65" priority="66" stopIfTrue="1">
      <formula>希望&lt;&gt;0</formula>
    </cfRule>
  </conditionalFormatting>
  <conditionalFormatting sqref="N221:O221">
    <cfRule type="expression" dxfId="64" priority="65" stopIfTrue="1">
      <formula>AND($A221&lt;&gt;0, TRIM($N221)="")</formula>
    </cfRule>
  </conditionalFormatting>
  <conditionalFormatting sqref="S221:Y221">
    <cfRule type="expression" dxfId="63" priority="64" stopIfTrue="1">
      <formula>AND($A221&lt;&gt;0, TRIM($S221)="")</formula>
    </cfRule>
  </conditionalFormatting>
  <conditionalFormatting sqref="L222:M222">
    <cfRule type="expression" dxfId="62" priority="63" stopIfTrue="1">
      <formula>希望&lt;&gt;0</formula>
    </cfRule>
  </conditionalFormatting>
  <conditionalFormatting sqref="N222:O222">
    <cfRule type="expression" dxfId="61" priority="62" stopIfTrue="1">
      <formula>AND($A222&lt;&gt;0, TRIM($N222)="")</formula>
    </cfRule>
  </conditionalFormatting>
  <conditionalFormatting sqref="S222:Y222">
    <cfRule type="expression" dxfId="60" priority="61" stopIfTrue="1">
      <formula>AND($A222&lt;&gt;0, TRIM($S222)="")</formula>
    </cfRule>
  </conditionalFormatting>
  <conditionalFormatting sqref="L223:M223">
    <cfRule type="expression" dxfId="59" priority="60" stopIfTrue="1">
      <formula>希望&lt;&gt;0</formula>
    </cfRule>
  </conditionalFormatting>
  <conditionalFormatting sqref="N223:O223">
    <cfRule type="expression" dxfId="58" priority="59" stopIfTrue="1">
      <formula>AND($A223&lt;&gt;0, TRIM($N223)="")</formula>
    </cfRule>
  </conditionalFormatting>
  <conditionalFormatting sqref="S223:Y223">
    <cfRule type="expression" dxfId="57" priority="58" stopIfTrue="1">
      <formula>AND($A223&lt;&gt;0, TRIM($S223)="")</formula>
    </cfRule>
  </conditionalFormatting>
  <conditionalFormatting sqref="L224:M224">
    <cfRule type="expression" dxfId="56" priority="57" stopIfTrue="1">
      <formula>希望&lt;&gt;0</formula>
    </cfRule>
  </conditionalFormatting>
  <conditionalFormatting sqref="N224:O224">
    <cfRule type="expression" dxfId="55" priority="56" stopIfTrue="1">
      <formula>AND($A224&lt;&gt;0, TRIM($N224)="")</formula>
    </cfRule>
  </conditionalFormatting>
  <conditionalFormatting sqref="S224:Y224">
    <cfRule type="expression" dxfId="54" priority="55" stopIfTrue="1">
      <formula>AND($A224&lt;&gt;0, TRIM($S224)="")</formula>
    </cfRule>
  </conditionalFormatting>
  <conditionalFormatting sqref="L225:M225">
    <cfRule type="expression" dxfId="53" priority="54" stopIfTrue="1">
      <formula>希望&lt;&gt;0</formula>
    </cfRule>
  </conditionalFormatting>
  <conditionalFormatting sqref="N225:O225">
    <cfRule type="expression" dxfId="52" priority="53" stopIfTrue="1">
      <formula>AND($A225&lt;&gt;0, TRIM($N225)="")</formula>
    </cfRule>
  </conditionalFormatting>
  <conditionalFormatting sqref="S225:Y225">
    <cfRule type="expression" dxfId="51" priority="52" stopIfTrue="1">
      <formula>AND($A225&lt;&gt;0, TRIM($S225)="")</formula>
    </cfRule>
  </conditionalFormatting>
  <conditionalFormatting sqref="L226:M226">
    <cfRule type="expression" dxfId="50" priority="51" stopIfTrue="1">
      <formula>希望&lt;&gt;0</formula>
    </cfRule>
  </conditionalFormatting>
  <conditionalFormatting sqref="N226:O226">
    <cfRule type="expression" dxfId="49" priority="50" stopIfTrue="1">
      <formula>AND($A226&lt;&gt;0, TRIM($N226)="")</formula>
    </cfRule>
  </conditionalFormatting>
  <conditionalFormatting sqref="S226:Y226">
    <cfRule type="expression" dxfId="48" priority="49" stopIfTrue="1">
      <formula>AND($A226&lt;&gt;0, TRIM($S226)="")</formula>
    </cfRule>
  </conditionalFormatting>
  <conditionalFormatting sqref="L227:M227">
    <cfRule type="expression" dxfId="47" priority="48" stopIfTrue="1">
      <formula>希望&lt;&gt;0</formula>
    </cfRule>
  </conditionalFormatting>
  <conditionalFormatting sqref="N227:O227">
    <cfRule type="expression" dxfId="46" priority="47" stopIfTrue="1">
      <formula>AND($A227&lt;&gt;0, TRIM($N227)="")</formula>
    </cfRule>
  </conditionalFormatting>
  <conditionalFormatting sqref="S227:Y227">
    <cfRule type="expression" dxfId="45" priority="46" stopIfTrue="1">
      <formula>AND($A227&lt;&gt;0, TRIM($S227)="")</formula>
    </cfRule>
  </conditionalFormatting>
  <conditionalFormatting sqref="L228:M228">
    <cfRule type="expression" dxfId="44" priority="45" stopIfTrue="1">
      <formula>希望&lt;&gt;0</formula>
    </cfRule>
  </conditionalFormatting>
  <conditionalFormatting sqref="N228:O228">
    <cfRule type="expression" dxfId="43" priority="44" stopIfTrue="1">
      <formula>AND($A228&lt;&gt;0, TRIM($N228)="")</formula>
    </cfRule>
  </conditionalFormatting>
  <conditionalFormatting sqref="S228:Y228">
    <cfRule type="expression" dxfId="42" priority="43" stopIfTrue="1">
      <formula>AND($A228&lt;&gt;0, TRIM($S228)="")</formula>
    </cfRule>
  </conditionalFormatting>
  <conditionalFormatting sqref="L229:M229">
    <cfRule type="expression" dxfId="41" priority="42" stopIfTrue="1">
      <formula>希望&lt;&gt;0</formula>
    </cfRule>
  </conditionalFormatting>
  <conditionalFormatting sqref="N229:O229">
    <cfRule type="expression" dxfId="40" priority="41" stopIfTrue="1">
      <formula>AND($A229&lt;&gt;0, TRIM($N229)="")</formula>
    </cfRule>
  </conditionalFormatting>
  <conditionalFormatting sqref="S229:Y229">
    <cfRule type="expression" dxfId="39" priority="40" stopIfTrue="1">
      <formula>AND($A229&lt;&gt;0, TRIM($S229)="")</formula>
    </cfRule>
  </conditionalFormatting>
  <conditionalFormatting sqref="L230:M230">
    <cfRule type="expression" dxfId="38" priority="39" stopIfTrue="1">
      <formula>希望&lt;&gt;0</formula>
    </cfRule>
  </conditionalFormatting>
  <conditionalFormatting sqref="N230:O230">
    <cfRule type="expression" dxfId="37" priority="38" stopIfTrue="1">
      <formula>AND($A230&lt;&gt;0, TRIM($N230)="")</formula>
    </cfRule>
  </conditionalFormatting>
  <conditionalFormatting sqref="S230:Y230">
    <cfRule type="expression" dxfId="36" priority="37" stopIfTrue="1">
      <formula>AND($A230&lt;&gt;0, TRIM($S230)="")</formula>
    </cfRule>
  </conditionalFormatting>
  <conditionalFormatting sqref="L231:M231">
    <cfRule type="expression" dxfId="35" priority="36" stopIfTrue="1">
      <formula>希望&lt;&gt;0</formula>
    </cfRule>
  </conditionalFormatting>
  <conditionalFormatting sqref="N231:O231">
    <cfRule type="expression" dxfId="34" priority="35" stopIfTrue="1">
      <formula>AND($A231&lt;&gt;0, TRIM($N231)="")</formula>
    </cfRule>
  </conditionalFormatting>
  <conditionalFormatting sqref="S231:Y231">
    <cfRule type="expression" dxfId="33" priority="34" stopIfTrue="1">
      <formula>AND($A231&lt;&gt;0, TRIM($S231)="")</formula>
    </cfRule>
  </conditionalFormatting>
  <conditionalFormatting sqref="L232:M232">
    <cfRule type="expression" dxfId="32" priority="33" stopIfTrue="1">
      <formula>希望&lt;&gt;0</formula>
    </cfRule>
  </conditionalFormatting>
  <conditionalFormatting sqref="N232:O232">
    <cfRule type="expression" dxfId="31" priority="32" stopIfTrue="1">
      <formula>AND($A232&lt;&gt;0, TRIM($N232)="")</formula>
    </cfRule>
  </conditionalFormatting>
  <conditionalFormatting sqref="S232:Y232">
    <cfRule type="expression" dxfId="30" priority="31" stopIfTrue="1">
      <formula>AND($A232&lt;&gt;0, TRIM($S232)="")</formula>
    </cfRule>
  </conditionalFormatting>
  <conditionalFormatting sqref="L233:M233">
    <cfRule type="expression" dxfId="29" priority="30" stopIfTrue="1">
      <formula>希望&lt;&gt;0</formula>
    </cfRule>
  </conditionalFormatting>
  <conditionalFormatting sqref="N233:O233">
    <cfRule type="expression" dxfId="28" priority="29" stopIfTrue="1">
      <formula>AND($A233&lt;&gt;0, TRIM($N233)="")</formula>
    </cfRule>
  </conditionalFormatting>
  <conditionalFormatting sqref="S233:Y233">
    <cfRule type="expression" dxfId="27" priority="28" stopIfTrue="1">
      <formula>AND($A233&lt;&gt;0, TRIM($S233)="")</formula>
    </cfRule>
  </conditionalFormatting>
  <conditionalFormatting sqref="L234:M234">
    <cfRule type="expression" dxfId="26" priority="27" stopIfTrue="1">
      <formula>希望&lt;&gt;0</formula>
    </cfRule>
  </conditionalFormatting>
  <conditionalFormatting sqref="N234:O234">
    <cfRule type="expression" dxfId="25" priority="26" stopIfTrue="1">
      <formula>AND($A234&lt;&gt;0, TRIM($N234)="")</formula>
    </cfRule>
  </conditionalFormatting>
  <conditionalFormatting sqref="S234:Y234">
    <cfRule type="expression" dxfId="24" priority="25" stopIfTrue="1">
      <formula>AND($A234&lt;&gt;0, TRIM($S234)="")</formula>
    </cfRule>
  </conditionalFormatting>
  <conditionalFormatting sqref="L235:M235">
    <cfRule type="expression" dxfId="23" priority="24" stopIfTrue="1">
      <formula>希望&lt;&gt;0</formula>
    </cfRule>
  </conditionalFormatting>
  <conditionalFormatting sqref="N235:O235">
    <cfRule type="expression" dxfId="22" priority="23" stopIfTrue="1">
      <formula>AND($A235&lt;&gt;0, TRIM($N235)="")</formula>
    </cfRule>
  </conditionalFormatting>
  <conditionalFormatting sqref="S235:Y235">
    <cfRule type="expression" dxfId="21" priority="22" stopIfTrue="1">
      <formula>AND($A235&lt;&gt;0, TRIM($S235)="")</formula>
    </cfRule>
  </conditionalFormatting>
  <conditionalFormatting sqref="L236:M236">
    <cfRule type="expression" dxfId="20" priority="21" stopIfTrue="1">
      <formula>希望&lt;&gt;0</formula>
    </cfRule>
  </conditionalFormatting>
  <conditionalFormatting sqref="N236:O236">
    <cfRule type="expression" dxfId="19" priority="20" stopIfTrue="1">
      <formula>AND($A236&lt;&gt;0, TRIM($N236)="")</formula>
    </cfRule>
  </conditionalFormatting>
  <conditionalFormatting sqref="S236:Y236">
    <cfRule type="expression" dxfId="18" priority="19" stopIfTrue="1">
      <formula>AND($A236&lt;&gt;0, TRIM($S236)="")</formula>
    </cfRule>
  </conditionalFormatting>
  <conditionalFormatting sqref="L237:M237">
    <cfRule type="expression" dxfId="17" priority="18" stopIfTrue="1">
      <formula>希望&lt;&gt;0</formula>
    </cfRule>
  </conditionalFormatting>
  <conditionalFormatting sqref="N237:O237">
    <cfRule type="expression" dxfId="16" priority="17" stopIfTrue="1">
      <formula>AND($A237&lt;&gt;0, TRIM($N237)="")</formula>
    </cfRule>
  </conditionalFormatting>
  <conditionalFormatting sqref="S237:Y237">
    <cfRule type="expression" dxfId="15" priority="16" stopIfTrue="1">
      <formula>AND($A237&lt;&gt;0, TRIM($S237)="")</formula>
    </cfRule>
  </conditionalFormatting>
  <conditionalFormatting sqref="L238:M238">
    <cfRule type="expression" dxfId="14" priority="15" stopIfTrue="1">
      <formula>希望&lt;&gt;0</formula>
    </cfRule>
  </conditionalFormatting>
  <conditionalFormatting sqref="N238:O238">
    <cfRule type="expression" dxfId="13" priority="14" stopIfTrue="1">
      <formula>AND($A238&lt;&gt;0, TRIM($N238)="")</formula>
    </cfRule>
  </conditionalFormatting>
  <conditionalFormatting sqref="S238:Y238">
    <cfRule type="expression" dxfId="12" priority="13" stopIfTrue="1">
      <formula>AND($A238&lt;&gt;0, TRIM($S238)="")</formula>
    </cfRule>
  </conditionalFormatting>
  <conditionalFormatting sqref="L239:M239">
    <cfRule type="expression" dxfId="11" priority="12" stopIfTrue="1">
      <formula>希望&lt;&gt;0</formula>
    </cfRule>
  </conditionalFormatting>
  <conditionalFormatting sqref="N239:O239">
    <cfRule type="expression" dxfId="10" priority="11" stopIfTrue="1">
      <formula>AND($A239&lt;&gt;0, TRIM($N239)="")</formula>
    </cfRule>
  </conditionalFormatting>
  <conditionalFormatting sqref="S239:Y239">
    <cfRule type="expression" dxfId="9" priority="10" stopIfTrue="1">
      <formula>AND($A239&lt;&gt;0, TRIM($S239)="")</formula>
    </cfRule>
  </conditionalFormatting>
  <conditionalFormatting sqref="L240:M240">
    <cfRule type="expression" dxfId="8" priority="9" stopIfTrue="1">
      <formula>希望&lt;&gt;0</formula>
    </cfRule>
  </conditionalFormatting>
  <conditionalFormatting sqref="N240:O240">
    <cfRule type="expression" dxfId="7" priority="8" stopIfTrue="1">
      <formula>AND($A240&lt;&gt;0, TRIM($N240)="")</formula>
    </cfRule>
  </conditionalFormatting>
  <conditionalFormatting sqref="S240:Y240">
    <cfRule type="expression" dxfId="6" priority="7" stopIfTrue="1">
      <formula>AND($A240&lt;&gt;0, TRIM($S240)="")</formula>
    </cfRule>
  </conditionalFormatting>
  <conditionalFormatting sqref="L241:M241">
    <cfRule type="expression" dxfId="5" priority="6" stopIfTrue="1">
      <formula>希望&lt;&gt;0</formula>
    </cfRule>
  </conditionalFormatting>
  <conditionalFormatting sqref="N241:O241">
    <cfRule type="expression" dxfId="4" priority="5" stopIfTrue="1">
      <formula>AND($A241&lt;&gt;0, TRIM($N241)="")</formula>
    </cfRule>
  </conditionalFormatting>
  <conditionalFormatting sqref="S241:Y241">
    <cfRule type="expression" dxfId="3" priority="4" stopIfTrue="1">
      <formula>AND($A241&lt;&gt;0, TRIM($S241)="")</formula>
    </cfRule>
  </conditionalFormatting>
  <conditionalFormatting sqref="L242:M242">
    <cfRule type="expression" dxfId="2" priority="3" stopIfTrue="1">
      <formula>希望&lt;&gt;0</formula>
    </cfRule>
  </conditionalFormatting>
  <conditionalFormatting sqref="N242:O242">
    <cfRule type="expression" dxfId="1" priority="2" stopIfTrue="1">
      <formula>AND($A242&lt;&gt;0, TRIM($N242)="")</formula>
    </cfRule>
  </conditionalFormatting>
  <conditionalFormatting sqref="S242:Y242">
    <cfRule type="expression" dxfId="0" priority="1" stopIfTrue="1">
      <formula>AND($A242&lt;&gt;0, TRIM($S242)="")</formula>
    </cfRule>
  </conditionalFormatting>
  <dataValidations count="255">
    <dataValidation imeMode="hiragana" allowBlank="1" showInputMessage="1" showErrorMessage="1" sqref="E246:Y246 E247:Y247 E248:Y248 E249:Y249 E250:Y250 E254:Y254 E255:Y255 E256:Y256" xr:uid="{777A23DB-3FCD-4BFD-B16F-EB9B8E8ED872}"/>
    <dataValidation imeMode="halfAlpha" allowBlank="1" showInputMessage="1" showErrorMessage="1" sqref="P205" xr:uid="{298B1DD5-BFAD-4C02-B2C1-FF51FEB925EB}"/>
    <dataValidation imeMode="hiragana" allowBlank="1" showInputMessage="1" showErrorMessage="1" sqref="I22:Y22" xr:uid="{CB950517-162A-4918-8CFC-9B8BA7D724CA}"/>
    <dataValidation type="whole" imeMode="halfAlpha" allowBlank="1" showInputMessage="1" showErrorMessage="1" error="7桁の数字を入力してください" sqref="I20:M20" xr:uid="{9CC2BA25-4443-4EBD-9AB3-C703EADDCDB7}">
      <formula1>0</formula1>
      <formula2>9999999</formula2>
    </dataValidation>
    <dataValidation imeMode="fullKatakana" allowBlank="1" showInputMessage="1" showErrorMessage="1" sqref="I24:Y24" xr:uid="{90C70807-7FFE-4E52-98E9-3518124F643F}"/>
    <dataValidation imeMode="hiragana" allowBlank="1" showInputMessage="1" showErrorMessage="1" sqref="I26:Y26" xr:uid="{AD638534-826A-4326-B53E-603E6E46A94E}"/>
    <dataValidation imeMode="hiragana" allowBlank="1" showInputMessage="1" showErrorMessage="1" sqref="I28:Y28" xr:uid="{FC304EC0-E222-4CDC-8F03-FA5F88445DE5}"/>
    <dataValidation imeMode="fullKatakana" allowBlank="1" showInputMessage="1" showErrorMessage="1" sqref="I30:Y30" xr:uid="{ADA74043-EFE7-4893-8BBE-429ADDAB6D38}"/>
    <dataValidation imeMode="hiragana" allowBlank="1" showInputMessage="1" showErrorMessage="1" sqref="I32:Y32" xr:uid="{0CFAA0F2-9B22-48FD-95CE-1BEDE0FD71C2}"/>
    <dataValidation imeMode="halfAlpha" allowBlank="1" showInputMessage="1" showErrorMessage="1" sqref="I34:M34" xr:uid="{200FF5B6-D13F-4CDC-A23B-EA59E4E88D90}"/>
    <dataValidation imeMode="halfAlpha" allowBlank="1" showInputMessage="1" showErrorMessage="1" sqref="P34" xr:uid="{6E203940-DE3A-49C8-98DB-E0FE987FA9C1}"/>
    <dataValidation imeMode="halfAlpha" allowBlank="1" showInputMessage="1" showErrorMessage="1" sqref="I36:M36" xr:uid="{22F8989E-2846-48F7-AE6B-9F45B4A92AF4}"/>
    <dataValidation imeMode="halfAlpha" allowBlank="1" showInputMessage="1" showErrorMessage="1" sqref="I38:Y38" xr:uid="{A3664D05-6F32-4FF5-A478-C5BB4CA4B7AF}"/>
    <dataValidation type="list" imeMode="halfAlpha" allowBlank="1" showInputMessage="1" showErrorMessage="1" error="リストから選択してください" sqref="I40:M40" xr:uid="{D3B56148-4A4C-4975-AB7D-CEE79CABA471}">
      <formula1>"一致する,一致しない"</formula1>
    </dataValidation>
    <dataValidation type="list" imeMode="halfAlpha" allowBlank="1" showInputMessage="1" showErrorMessage="1" error="リストから選択してください" sqref="I63:M63" xr:uid="{D2DD5803-6E5C-4510-9B66-9AB40B5F08E1}">
      <formula1>"しない,する"</formula1>
    </dataValidation>
    <dataValidation type="whole" imeMode="halfAlpha" allowBlank="1" showInputMessage="1" showErrorMessage="1" error="7桁の数字を入力してください" sqref="I69:M69" xr:uid="{6C0B18B8-D03C-4C68-8527-40431E922A78}">
      <formula1>0</formula1>
      <formula2>9999999</formula2>
    </dataValidation>
    <dataValidation imeMode="hiragana" allowBlank="1" showInputMessage="1" showErrorMessage="1" sqref="I71:Y71" xr:uid="{BD098366-91EC-40BE-98E9-5466138A0720}"/>
    <dataValidation imeMode="fullKatakana" allowBlank="1" showInputMessage="1" showErrorMessage="1" sqref="I73:Y73" xr:uid="{2CE65621-9C9B-4DDC-A52D-0B4C02FFAD5E}"/>
    <dataValidation imeMode="hiragana" allowBlank="1" showInputMessage="1" showErrorMessage="1" sqref="I75:Y75" xr:uid="{9DA51B86-97CC-481E-BAAC-5E9335B3207D}"/>
    <dataValidation imeMode="hiragana" allowBlank="1" showInputMessage="1" showErrorMessage="1" sqref="I77:Y77" xr:uid="{EA8111E3-1B21-4FFA-95C7-CA3FD8BE5411}"/>
    <dataValidation imeMode="fullKatakana" allowBlank="1" showInputMessage="1" showErrorMessage="1" sqref="I79:Y79" xr:uid="{026EB8DB-AA8E-4977-A2D1-F9E1D7DFC85F}"/>
    <dataValidation imeMode="hiragana" allowBlank="1" showInputMessage="1" showErrorMessage="1" sqref="I81:Y81" xr:uid="{E03CF3B7-10F5-4582-93D7-7C337A3B09DF}"/>
    <dataValidation imeMode="halfAlpha" allowBlank="1" showInputMessage="1" showErrorMessage="1" sqref="I83:M83" xr:uid="{F7A680D0-1CDB-4B98-995D-E23368DDB15E}"/>
    <dataValidation imeMode="halfAlpha" allowBlank="1" showInputMessage="1" showErrorMessage="1" sqref="P83" xr:uid="{3F48427F-A9CA-4BE8-9232-CD732A37F523}"/>
    <dataValidation imeMode="halfAlpha" allowBlank="1" showInputMessage="1" showErrorMessage="1" sqref="I85:M85" xr:uid="{20C9927F-3E52-4505-AEB8-D83E38F7A9FD}"/>
    <dataValidation imeMode="halfAlpha" allowBlank="1" showInputMessage="1" showErrorMessage="1" sqref="I87:Y87" xr:uid="{13E48FDB-850D-4482-AAAA-1285BCCF5389}"/>
    <dataValidation imeMode="hiragana" allowBlank="1" showInputMessage="1" showErrorMessage="1" sqref="I112:Y112" xr:uid="{F4DBBDD9-65A8-4163-87A1-7D6ED94DEF20}"/>
    <dataValidation imeMode="fullKatakana" allowBlank="1" showInputMessage="1" showErrorMessage="1" sqref="I114:Y114" xr:uid="{2A083C32-5806-4A54-A076-141BC2FC2F22}"/>
    <dataValidation imeMode="hiragana" allowBlank="1" showInputMessage="1" showErrorMessage="1" sqref="I116:Y116" xr:uid="{35693EDC-C2E4-4302-9728-1C9D1517A936}"/>
    <dataValidation type="whole" imeMode="halfAlpha" allowBlank="1" showInputMessage="1" showErrorMessage="1" error="7桁の数字を入力してください" sqref="I118:M118" xr:uid="{B35125E0-0509-45F6-B5C8-537AA825CE00}">
      <formula1>0</formula1>
      <formula2>9999999</formula2>
    </dataValidation>
    <dataValidation imeMode="hiragana" allowBlank="1" showInputMessage="1" showErrorMessage="1" sqref="I120:Y120" xr:uid="{E4200678-3372-4E30-ACCE-C08B3BADC0ED}"/>
    <dataValidation imeMode="halfAlpha" allowBlank="1" showInputMessage="1" showErrorMessage="1" sqref="I122:M122" xr:uid="{A454A7B9-FCB5-434D-856B-5AF26727C331}"/>
    <dataValidation imeMode="halfAlpha" allowBlank="1" showInputMessage="1" showErrorMessage="1" sqref="P122" xr:uid="{A24978C8-D095-4F96-8B43-63FB9FCA8E24}"/>
    <dataValidation imeMode="halfAlpha" allowBlank="1" showInputMessage="1" showErrorMessage="1" sqref="I124:M124" xr:uid="{D71741FE-75D6-4CEE-8030-57ADE100A269}"/>
    <dataValidation imeMode="halfAlpha" allowBlank="1" showInputMessage="1" showErrorMessage="1" sqref="I126:Y126" xr:uid="{C16F81FD-D60C-47CC-BDF2-7D02D71814FF}"/>
    <dataValidation type="list" imeMode="halfAlpha" allowBlank="1" showInputMessage="1" showErrorMessage="1" error="リストから選択してください" sqref="I153:M153" xr:uid="{FD5FABF8-4925-4F3C-8BA0-BDA15508259E}">
      <formula1>"しない,する"</formula1>
    </dataValidation>
    <dataValidation imeMode="fullKatakana" allowBlank="1" showInputMessage="1" showErrorMessage="1" sqref="I155:Y155" xr:uid="{AFA6998B-EDC3-4192-9E04-C5B52BFC1D83}"/>
    <dataValidation imeMode="hiragana" allowBlank="1" showInputMessage="1" showErrorMessage="1" sqref="I157:Y157" xr:uid="{1BC3FA91-3196-452F-A827-26B16D42AD42}"/>
    <dataValidation imeMode="halfAlpha" allowBlank="1" showInputMessage="1" showErrorMessage="1" sqref="I159:M159" xr:uid="{E6B3FD55-4491-42F8-8629-80F724D15CD0}"/>
    <dataValidation type="whole" imeMode="halfAlpha" allowBlank="1" showInputMessage="1" showErrorMessage="1" error="7桁の数字を入力してください" sqref="I161:M161" xr:uid="{CE88F41D-6D73-4CD8-97CF-944CB048CDC6}">
      <formula1>0</formula1>
      <formula2>9999999</formula2>
    </dataValidation>
    <dataValidation imeMode="hiragana" allowBlank="1" showInputMessage="1" showErrorMessage="1" sqref="I163:Y163" xr:uid="{F793CC85-A6D6-4E19-AE32-DF291C2F1DE7}"/>
    <dataValidation imeMode="halfAlpha" allowBlank="1" showInputMessage="1" showErrorMessage="1" sqref="I165:M165" xr:uid="{A369076A-99A3-4D4B-98CC-AEC8823609D8}"/>
    <dataValidation imeMode="halfAlpha" allowBlank="1" showInputMessage="1" showErrorMessage="1" sqref="I167:M167" xr:uid="{A5B21769-3AA2-4F83-AD0D-DBE172E07E6A}"/>
    <dataValidation imeMode="halfAlpha" allowBlank="1" showInputMessage="1" showErrorMessage="1" sqref="I169:Y169" xr:uid="{CFC2DC41-28F7-4EE1-9131-105C9224171A}"/>
    <dataValidation type="date" imeMode="halfAlpha" allowBlank="1" showInputMessage="1" showErrorMessage="1" error="有効な日付を入力してください" sqref="K179:O179" xr:uid="{494FA2C6-0734-4BDA-9A26-818E63252B28}">
      <formula1>92</formula1>
      <formula2>73415</formula2>
    </dataValidation>
    <dataValidation imeMode="halfAlpha" allowBlank="1" showInputMessage="1" showErrorMessage="1" sqref="P179:R179" xr:uid="{26198C22-7C6E-43B6-B4D6-CA4E6BEAD2E6}"/>
    <dataValidation type="whole" imeMode="halfAlpha" allowBlank="1" showInputMessage="1" showErrorMessage="1" error="有効な数字を入力してください。100億円以上になる場合は、9,999,999,999と入力してください" sqref="S179:Y179" xr:uid="{997A3F98-38F4-4881-88AA-374E27EA44BB}">
      <formula1>-9999999999</formula1>
      <formula2>9999999999</formula2>
    </dataValidation>
    <dataValidation type="date" imeMode="halfAlpha" allowBlank="1" showInputMessage="1" showErrorMessage="1" error="有効な日付を入力してください" sqref="K180:O180" xr:uid="{5EEEF7A5-D411-4FBF-90DC-00D522A8130F}">
      <formula1>92</formula1>
      <formula2>73415</formula2>
    </dataValidation>
    <dataValidation imeMode="halfAlpha" allowBlank="1" showInputMessage="1" showErrorMessage="1" sqref="P180:R180" xr:uid="{403496BF-189A-4477-981D-724AE9992D63}"/>
    <dataValidation type="whole" imeMode="halfAlpha" allowBlank="1" showInputMessage="1" showErrorMessage="1" error="有効な数字を入力してください。100億円以上になる場合は、9,999,999,999と入力してください" sqref="S180:Y180" xr:uid="{33F5C028-D5E9-4F28-AC6C-F96A5DB2D5B2}">
      <formula1>-9999999999</formula1>
      <formula2>9999999999</formula2>
    </dataValidation>
    <dataValidation imeMode="hiragana" allowBlank="1" showInputMessage="1" showErrorMessage="1" sqref="E181:J181" xr:uid="{2A7A2193-319B-42E4-84B0-1B9D6534661E}"/>
    <dataValidation type="date" imeMode="halfAlpha" allowBlank="1" showInputMessage="1" showErrorMessage="1" error="有効な日付を入力してください" sqref="K181:O181" xr:uid="{B0F44644-9F98-4DD6-BBCA-1F4F36FEB12A}">
      <formula1>92</formula1>
      <formula2>73415</formula2>
    </dataValidation>
    <dataValidation imeMode="halfAlpha" allowBlank="1" showInputMessage="1" showErrorMessage="1" sqref="P181:R181" xr:uid="{408BA119-3225-4620-80DA-3B744EAD9FAB}"/>
    <dataValidation type="whole" imeMode="halfAlpha" allowBlank="1" showInputMessage="1" showErrorMessage="1" error="有効な数字を入力してください。100億円以上になる場合は、9,999,999,999と入力してください" sqref="S181:Y181" xr:uid="{00F0DB98-16C1-44BC-BF00-92E593622761}">
      <formula1>-9999999999</formula1>
      <formula2>9999999999</formula2>
    </dataValidation>
    <dataValidation type="date" imeMode="halfAlpha" allowBlank="1" showInputMessage="1" showErrorMessage="1" error="有効な日付を入力してください" sqref="I184:M184" xr:uid="{4B7A9F27-F2A1-46C3-87E4-520D66BB97BD}">
      <formula1>92</formula1>
      <formula2>73415</formula2>
    </dataValidation>
    <dataValidation type="date" imeMode="halfAlpha" allowBlank="1" showInputMessage="1" showErrorMessage="1" error="有効な日付を入力してください" sqref="O184:P184" xr:uid="{9C7D7B6B-5E89-46B0-B14D-782F02575DD5}">
      <formula1>92</formula1>
      <formula2>73415</formula2>
    </dataValidation>
    <dataValidation type="whole" imeMode="halfAlpha" allowBlank="1" showInputMessage="1" showErrorMessage="1" error="有効な数字を入力してください。10兆円以上になる場合は、9,999,999,999と入力してください" sqref="I186:M186" xr:uid="{0F507DA1-8751-477A-B59B-DDBF5BA9C17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8BB90E78-BFBF-4ECA-AB16-43805468467B}">
      <formula1>-9999999999</formula1>
      <formula2>9999999999</formula2>
    </dataValidation>
    <dataValidation type="whole" imeMode="halfAlpha" allowBlank="1" showInputMessage="1" showErrorMessage="1" error="有効な数字を入力してください" sqref="I193:M193" xr:uid="{B910C965-026C-42F1-B97D-AE48440092F3}">
      <formula1>0</formula1>
      <formula2>9999999999</formula2>
    </dataValidation>
    <dataValidation type="whole" imeMode="halfAlpha" allowBlank="1" showInputMessage="1" showErrorMessage="1" error="有効な数字を入力してください" sqref="I194:M194" xr:uid="{ECB032B4-2333-403B-ADE4-CC4F19C7E632}">
      <formula1>0</formula1>
      <formula2>9999999999</formula2>
    </dataValidation>
    <dataValidation allowBlank="1" showInputMessage="1" showErrorMessage="1" sqref="I195:M195 B213" xr:uid="{9E871EC2-8E28-4898-A258-7A39A2A6DDD5}"/>
    <dataValidation type="list" imeMode="halfAlpha" allowBlank="1" showInputMessage="1" showErrorMessage="1" error="リストから選択してください" sqref="I197:M197" xr:uid="{CB03F421-C7F7-4BE7-86AA-942B8ED1E24E}">
      <formula1>"課税業者,免税業者"</formula1>
    </dataValidation>
    <dataValidation type="list" imeMode="halfAlpha" allowBlank="1" showInputMessage="1" showErrorMessage="1" error="リストから選択してください" sqref="I205:M205" xr:uid="{9057517B-465F-4CA4-9F19-8AEA6B823B20}">
      <formula1>許可コード</formula1>
    </dataValidation>
    <dataValidation type="date" imeMode="halfAlpha" allowBlank="1" showInputMessage="1" showErrorMessage="1" error="有効な日付を入力してください" sqref="I207:M207" xr:uid="{8CD7DA23-8290-41C5-9456-853FF5A06AD4}">
      <formula1>92</formula1>
      <formula2>73415</formula2>
    </dataValidation>
    <dataValidation type="whole" imeMode="halfAlpha" allowBlank="1" showInputMessage="1" showErrorMessage="1" error="有効な数字を入力してください" sqref="I209:M209" xr:uid="{14DCD4DF-B78F-45C5-B88F-50627CD52AC5}">
      <formula1>-9999999999</formula1>
      <formula2>9999999999</formula2>
    </dataValidation>
    <dataValidation type="list" imeMode="halfAlpha" allowBlank="1" showInputMessage="1" showErrorMessage="1" error="リストから選択してください" sqref="L214:M214" xr:uid="{DA4FA458-6CB1-4AB1-B9F6-93A3EC3227BD}">
      <formula1>"○,　"</formula1>
    </dataValidation>
    <dataValidation type="list" imeMode="halfAlpha" allowBlank="1" showInputMessage="1" showErrorMessage="1" error="リストから選択してください" sqref="N214:O214" xr:uid="{778538A4-BF02-423D-A31E-F306A8BE02E7}">
      <formula1>"一般,特定,　"</formula1>
    </dataValidation>
    <dataValidation type="list" imeMode="halfAlpha" allowBlank="1" showInputMessage="1" showErrorMessage="1" error="リストから選択してください" sqref="P214:R214" xr:uid="{51E2F0CB-3E9F-438C-985A-63DDB604BA4C}">
      <formula1>"一般,特定,　"</formula1>
    </dataValidation>
    <dataValidation type="whole" imeMode="halfAlpha" allowBlank="1" showInputMessage="1" showErrorMessage="1" error="有効な数字を入力してください" sqref="S214:Y214" xr:uid="{377D7B11-C3A7-43FD-A022-FAA34649EC28}">
      <formula1>-9999999999</formula1>
      <formula2>9999999999</formula2>
    </dataValidation>
    <dataValidation type="list" imeMode="halfAlpha" allowBlank="1" showInputMessage="1" showErrorMessage="1" error="リストから選択してください" sqref="L215:M215" xr:uid="{183E202E-4B35-4B89-8A52-D105EA6D3653}">
      <formula1>"○,　"</formula1>
    </dataValidation>
    <dataValidation type="list" imeMode="halfAlpha" allowBlank="1" showInputMessage="1" showErrorMessage="1" error="リストから選択してください" sqref="N215:O215" xr:uid="{C1FB1D2C-7F3C-4028-9E4C-0E2812152706}">
      <formula1>"一般,特定,　"</formula1>
    </dataValidation>
    <dataValidation type="list" imeMode="halfAlpha" allowBlank="1" showInputMessage="1" showErrorMessage="1" error="リストから選択してください" sqref="P215:R215" xr:uid="{BE58C5E5-E644-4240-9FDF-7019B05311D1}">
      <formula1>"一般,特定,　"</formula1>
    </dataValidation>
    <dataValidation type="whole" imeMode="halfAlpha" allowBlank="1" showInputMessage="1" showErrorMessage="1" error="有効な数字を入力してください" sqref="S215:Y215" xr:uid="{0F81D6C5-2709-43AE-83CC-0B9CC747C70C}">
      <formula1>-9999999999</formula1>
      <formula2>9999999999</formula2>
    </dataValidation>
    <dataValidation type="list" imeMode="halfAlpha" allowBlank="1" showInputMessage="1" showErrorMessage="1" error="リストから選択してください" sqref="L216:M216" xr:uid="{2BEF36EF-B2A0-495B-94DF-13934FB224D1}">
      <formula1>"○,　"</formula1>
    </dataValidation>
    <dataValidation type="list" imeMode="halfAlpha" allowBlank="1" showInputMessage="1" showErrorMessage="1" error="リストから選択してください" sqref="N216:O216" xr:uid="{0BBBBD1D-DAFA-4EF8-8E68-7102A5F6B3EF}">
      <formula1>"一般,特定,　"</formula1>
    </dataValidation>
    <dataValidation type="list" imeMode="halfAlpha" allowBlank="1" showInputMessage="1" showErrorMessage="1" error="リストから選択してください" sqref="P216:R216" xr:uid="{FCF601FA-BCE3-4C6C-984D-016F6F0B6DDC}">
      <formula1>"一般,特定,　"</formula1>
    </dataValidation>
    <dataValidation type="whole" imeMode="halfAlpha" allowBlank="1" showInputMessage="1" showErrorMessage="1" error="有効な数字を入力してください" sqref="S216:Y216" xr:uid="{C25F859D-C4C2-4AE0-8573-2C576897B943}">
      <formula1>-9999999999</formula1>
      <formula2>9999999999</formula2>
    </dataValidation>
    <dataValidation type="list" imeMode="halfAlpha" allowBlank="1" showInputMessage="1" showErrorMessage="1" error="リストから選択してください" sqref="L217:M217" xr:uid="{18BE96E9-8AD3-494E-B1EF-0692FD6AA7D5}">
      <formula1>"○,　"</formula1>
    </dataValidation>
    <dataValidation type="list" imeMode="halfAlpha" allowBlank="1" showInputMessage="1" showErrorMessage="1" error="リストから選択してください" sqref="N217:O217" xr:uid="{7F636A6E-0965-41B8-B116-C34E8AA8A388}">
      <formula1>"一般,特定,　"</formula1>
    </dataValidation>
    <dataValidation type="list" imeMode="halfAlpha" allowBlank="1" showInputMessage="1" showErrorMessage="1" error="リストから選択してください" sqref="P217:R217" xr:uid="{497C83C3-A56B-4AB5-A406-4971DDE717E5}">
      <formula1>"一般,特定,　"</formula1>
    </dataValidation>
    <dataValidation type="whole" imeMode="halfAlpha" allowBlank="1" showInputMessage="1" showErrorMessage="1" error="有効な数字を入力してください" sqref="S217:Y217" xr:uid="{E9DBC3A0-7924-4382-B371-4BAD182A56A4}">
      <formula1>-9999999999</formula1>
      <formula2>9999999999</formula2>
    </dataValidation>
    <dataValidation type="list" imeMode="halfAlpha" allowBlank="1" showInputMessage="1" showErrorMessage="1" error="リストから選択してください" sqref="L218:M218" xr:uid="{710473DE-ED9D-43BC-8362-6E89A2012B11}">
      <formula1>"○,　"</formula1>
    </dataValidation>
    <dataValidation type="list" imeMode="halfAlpha" allowBlank="1" showInputMessage="1" showErrorMessage="1" error="リストから選択してください" sqref="N218:O218" xr:uid="{FE6E7B0D-930D-4E9E-BA4C-D4BD51B9BE37}">
      <formula1>"一般,特定,　"</formula1>
    </dataValidation>
    <dataValidation type="list" imeMode="halfAlpha" allowBlank="1" showInputMessage="1" showErrorMessage="1" error="リストから選択してください" sqref="P218:R218" xr:uid="{D222B602-283E-4A9C-92C4-513085152088}">
      <formula1>"一般,特定,　"</formula1>
    </dataValidation>
    <dataValidation type="whole" imeMode="halfAlpha" allowBlank="1" showInputMessage="1" showErrorMessage="1" error="有効な数字を入力してください" sqref="S218:Y218" xr:uid="{A9B93C89-25FA-4768-8FFE-015AA1432895}">
      <formula1>-9999999999</formula1>
      <formula2>9999999999</formula2>
    </dataValidation>
    <dataValidation type="list" imeMode="halfAlpha" allowBlank="1" showInputMessage="1" showErrorMessage="1" error="リストから選択してください" sqref="L219:M219" xr:uid="{55C74B46-65B0-4E16-B4A8-AE7A42853A26}">
      <formula1>"○,　"</formula1>
    </dataValidation>
    <dataValidation type="list" imeMode="halfAlpha" allowBlank="1" showInputMessage="1" showErrorMessage="1" error="リストから選択してください" sqref="N219:O219" xr:uid="{BA481210-2114-472E-8999-B8BD32FCDF7B}">
      <formula1>"一般,特定,　"</formula1>
    </dataValidation>
    <dataValidation type="list" imeMode="halfAlpha" allowBlank="1" showInputMessage="1" showErrorMessage="1" error="リストから選択してください" sqref="P219:R219" xr:uid="{A09F837A-714C-42EB-BD8A-F34B7FA161B8}">
      <formula1>"一般,特定,　"</formula1>
    </dataValidation>
    <dataValidation type="whole" imeMode="halfAlpha" allowBlank="1" showInputMessage="1" showErrorMessage="1" error="有効な数字を入力してください" sqref="S219:Y219" xr:uid="{5F6A3DB3-ADC8-4887-8B76-6671C8222BA2}">
      <formula1>-9999999999</formula1>
      <formula2>9999999999</formula2>
    </dataValidation>
    <dataValidation type="list" imeMode="halfAlpha" allowBlank="1" showInputMessage="1" showErrorMessage="1" error="リストから選択してください" sqref="L220:M220" xr:uid="{C29F9F51-AC20-4AF5-9442-A8D326874152}">
      <formula1>"○,　"</formula1>
    </dataValidation>
    <dataValidation type="list" imeMode="halfAlpha" allowBlank="1" showInputMessage="1" showErrorMessage="1" error="リストから選択してください" sqref="N220:O220" xr:uid="{065C2FA4-97EA-429D-A4D9-E7DB79EB542B}">
      <formula1>"一般,特定,　"</formula1>
    </dataValidation>
    <dataValidation type="list" imeMode="halfAlpha" allowBlank="1" showInputMessage="1" showErrorMessage="1" error="リストから選択してください" sqref="P220:R220" xr:uid="{07314C5E-F854-40DF-8707-F871485A00AC}">
      <formula1>"一般,特定,　"</formula1>
    </dataValidation>
    <dataValidation type="whole" imeMode="halfAlpha" allowBlank="1" showInputMessage="1" showErrorMessage="1" error="有効な数字を入力してください" sqref="S220:Y220" xr:uid="{1F05AB13-BB3B-47B6-B344-68C2640C143F}">
      <formula1>-9999999999</formula1>
      <formula2>9999999999</formula2>
    </dataValidation>
    <dataValidation type="list" imeMode="halfAlpha" allowBlank="1" showInputMessage="1" showErrorMessage="1" error="リストから選択してください" sqref="L221:M221" xr:uid="{D8E8C132-3B26-4946-A228-75CB910A658D}">
      <formula1>"○,　"</formula1>
    </dataValidation>
    <dataValidation type="list" imeMode="halfAlpha" allowBlank="1" showInputMessage="1" showErrorMessage="1" error="リストから選択してください" sqref="N221:O221" xr:uid="{FEC065A3-574B-45A3-A927-CE959F15AAA0}">
      <formula1>"一般,特定,　"</formula1>
    </dataValidation>
    <dataValidation type="list" imeMode="halfAlpha" allowBlank="1" showInputMessage="1" showErrorMessage="1" error="リストから選択してください" sqref="P221:R221" xr:uid="{BE4A9599-6C3B-4108-97D4-05679E02C0E1}">
      <formula1>"一般,特定,　"</formula1>
    </dataValidation>
    <dataValidation type="whole" imeMode="halfAlpha" allowBlank="1" showInputMessage="1" showErrorMessage="1" error="有効な数字を入力してください" sqref="S221:Y221" xr:uid="{903A3EE8-06BB-424B-BCB9-7AFA31DD3E86}">
      <formula1>-9999999999</formula1>
      <formula2>9999999999</formula2>
    </dataValidation>
    <dataValidation type="list" imeMode="halfAlpha" allowBlank="1" showInputMessage="1" showErrorMessage="1" error="リストから選択してください" sqref="L222:M222" xr:uid="{98129455-49D4-404D-96F1-FB602B420684}">
      <formula1>"○,　"</formula1>
    </dataValidation>
    <dataValidation type="list" imeMode="halfAlpha" allowBlank="1" showInputMessage="1" showErrorMessage="1" error="リストから選択してください" sqref="N222:O222" xr:uid="{8D827A7D-25A7-448C-BC67-7252C57B34C9}">
      <formula1>"一般,特定,　"</formula1>
    </dataValidation>
    <dataValidation type="list" imeMode="halfAlpha" allowBlank="1" showInputMessage="1" showErrorMessage="1" error="リストから選択してください" sqref="P222:R222" xr:uid="{341F9CE3-1921-471F-BC5A-C9FB42E1A2F6}">
      <formula1>"一般,特定,　"</formula1>
    </dataValidation>
    <dataValidation type="whole" imeMode="halfAlpha" allowBlank="1" showInputMessage="1" showErrorMessage="1" error="有効な数字を入力してください" sqref="S222:Y222" xr:uid="{F61B2555-09EC-42BA-A13C-CEDEA635442D}">
      <formula1>-9999999999</formula1>
      <formula2>9999999999</formula2>
    </dataValidation>
    <dataValidation type="list" imeMode="halfAlpha" allowBlank="1" showInputMessage="1" showErrorMessage="1" error="リストから選択してください" sqref="L223:M223" xr:uid="{4E871826-BBDA-49D3-9BB4-3633CF32AE0A}">
      <formula1>"○,　"</formula1>
    </dataValidation>
    <dataValidation type="list" imeMode="halfAlpha" allowBlank="1" showInputMessage="1" showErrorMessage="1" error="リストから選択してください" sqref="N223:O223" xr:uid="{F3983176-D378-4985-8139-E4D139C4DBB5}">
      <formula1>"一般,特定,　"</formula1>
    </dataValidation>
    <dataValidation type="list" imeMode="halfAlpha" allowBlank="1" showInputMessage="1" showErrorMessage="1" error="リストから選択してください" sqref="P223:R223" xr:uid="{6D0DA9AC-1D06-4C7D-812F-1B628B94DB05}">
      <formula1>"一般,特定,　"</formula1>
    </dataValidation>
    <dataValidation type="whole" imeMode="halfAlpha" allowBlank="1" showInputMessage="1" showErrorMessage="1" error="有効な数字を入力してください" sqref="S223:Y223" xr:uid="{E2F95E29-C5A4-4FBB-BB8F-1C21DBDDA0C2}">
      <formula1>-9999999999</formula1>
      <formula2>9999999999</formula2>
    </dataValidation>
    <dataValidation type="list" imeMode="halfAlpha" allowBlank="1" showInputMessage="1" showErrorMessage="1" error="リストから選択してください" sqref="L224:M224" xr:uid="{867FE0A7-4646-4C73-9BC3-BB684DA05880}">
      <formula1>"○,　"</formula1>
    </dataValidation>
    <dataValidation type="list" imeMode="halfAlpha" allowBlank="1" showInputMessage="1" showErrorMessage="1" error="リストから選択してください" sqref="N224:O224" xr:uid="{2C191744-0F1A-44E0-9EE2-FE5C2D257C3D}">
      <formula1>"一般,特定,　"</formula1>
    </dataValidation>
    <dataValidation type="list" imeMode="halfAlpha" allowBlank="1" showInputMessage="1" showErrorMessage="1" error="リストから選択してください" sqref="P224:R224" xr:uid="{C688BF0B-1093-40B4-B2D7-A3248C9E382E}">
      <formula1>"一般,特定,　"</formula1>
    </dataValidation>
    <dataValidation type="whole" imeMode="halfAlpha" allowBlank="1" showInputMessage="1" showErrorMessage="1" error="有効な数字を入力してください" sqref="S224:Y224" xr:uid="{9FCF512B-0B84-4821-AECD-CCA022C7D817}">
      <formula1>-9999999999</formula1>
      <formula2>9999999999</formula2>
    </dataValidation>
    <dataValidation type="list" imeMode="halfAlpha" allowBlank="1" showInputMessage="1" showErrorMessage="1" error="リストから選択してください" sqref="L225:M225" xr:uid="{2673AD54-79BB-415C-A05C-99C913C3E96F}">
      <formula1>"○,　"</formula1>
    </dataValidation>
    <dataValidation type="list" imeMode="halfAlpha" allowBlank="1" showInputMessage="1" showErrorMessage="1" error="リストから選択してください" sqref="N225:O225" xr:uid="{1D8FDEE6-3B77-4FF5-A224-6CCA75C7265A}">
      <formula1>"一般,特定,　"</formula1>
    </dataValidation>
    <dataValidation type="list" imeMode="halfAlpha" allowBlank="1" showInputMessage="1" showErrorMessage="1" error="リストから選択してください" sqref="P225:R225" xr:uid="{3170F1E5-86D8-406B-8406-64CE839BC3B9}">
      <formula1>"一般,特定,　"</formula1>
    </dataValidation>
    <dataValidation type="whole" imeMode="halfAlpha" allowBlank="1" showInputMessage="1" showErrorMessage="1" error="有効な数字を入力してください" sqref="S225:Y225" xr:uid="{2722720E-19F7-41BB-B906-489C3121BD1B}">
      <formula1>-9999999999</formula1>
      <formula2>9999999999</formula2>
    </dataValidation>
    <dataValidation type="list" imeMode="halfAlpha" allowBlank="1" showInputMessage="1" showErrorMessage="1" error="リストから選択してください" sqref="L226:M226" xr:uid="{5C9C4C9C-6974-4779-9EC6-41F3B50B5047}">
      <formula1>"○,　"</formula1>
    </dataValidation>
    <dataValidation type="list" imeMode="halfAlpha" allowBlank="1" showInputMessage="1" showErrorMessage="1" error="リストから選択してください" sqref="N226:O226" xr:uid="{C4CDEC3C-3AEA-4F5B-9E1C-634DD1603F3C}">
      <formula1>"一般,特定,　"</formula1>
    </dataValidation>
    <dataValidation type="list" imeMode="halfAlpha" allowBlank="1" showInputMessage="1" showErrorMessage="1" error="リストから選択してください" sqref="P226:R226" xr:uid="{7C9A4FA7-D3D0-4AED-A538-3882404AEF7A}">
      <formula1>"一般,特定,　"</formula1>
    </dataValidation>
    <dataValidation type="whole" imeMode="halfAlpha" allowBlank="1" showInputMessage="1" showErrorMessage="1" error="有効な数字を入力してください" sqref="S226:Y226" xr:uid="{5A52D561-3614-4CC3-A467-B9CE43F581E8}">
      <formula1>-9999999999</formula1>
      <formula2>9999999999</formula2>
    </dataValidation>
    <dataValidation type="list" imeMode="halfAlpha" allowBlank="1" showInputMessage="1" showErrorMessage="1" error="リストから選択してください" sqref="L227:M227" xr:uid="{3CBE6A13-0003-4D81-AD4A-978957F05B84}">
      <formula1>"○,　"</formula1>
    </dataValidation>
    <dataValidation type="list" imeMode="halfAlpha" allowBlank="1" showInputMessage="1" showErrorMessage="1" error="リストから選択してください" sqref="N227:O227" xr:uid="{511FE432-B795-4555-8909-19EF05B46D7A}">
      <formula1>"一般,特定,　"</formula1>
    </dataValidation>
    <dataValidation type="list" imeMode="halfAlpha" allowBlank="1" showInputMessage="1" showErrorMessage="1" error="リストから選択してください" sqref="P227:R227" xr:uid="{934E9309-9FCD-4040-9BBF-B2E60C3B5D94}">
      <formula1>"一般,特定,　"</formula1>
    </dataValidation>
    <dataValidation type="whole" imeMode="halfAlpha" allowBlank="1" showInputMessage="1" showErrorMessage="1" error="有効な数字を入力してください" sqref="S227:Y227" xr:uid="{EB3E73B4-05D9-453D-BBD5-F80ABE0A7FF4}">
      <formula1>-9999999999</formula1>
      <formula2>9999999999</formula2>
    </dataValidation>
    <dataValidation type="list" imeMode="halfAlpha" allowBlank="1" showInputMessage="1" showErrorMessage="1" error="リストから選択してください" sqref="L228:M228" xr:uid="{C9D4460F-0814-44E8-8CD9-68481D8A7266}">
      <formula1>"○,　"</formula1>
    </dataValidation>
    <dataValidation type="list" imeMode="halfAlpha" allowBlank="1" showInputMessage="1" showErrorMessage="1" error="リストから選択してください" sqref="N228:O228" xr:uid="{9F9D9ACD-6DA6-48A4-8F2F-E45F144BF136}">
      <formula1>"一般,特定,　"</formula1>
    </dataValidation>
    <dataValidation type="list" imeMode="halfAlpha" allowBlank="1" showInputMessage="1" showErrorMessage="1" error="リストから選択してください" sqref="P228:R228" xr:uid="{50DF3DCB-FABA-460A-BC88-7EB2F440ED92}">
      <formula1>"一般,特定,　"</formula1>
    </dataValidation>
    <dataValidation type="whole" imeMode="halfAlpha" allowBlank="1" showInputMessage="1" showErrorMessage="1" error="有効な数字を入力してください" sqref="S228:Y228" xr:uid="{E0AD706B-4FDB-47C8-BD60-0364BD3D1B70}">
      <formula1>-9999999999</formula1>
      <formula2>9999999999</formula2>
    </dataValidation>
    <dataValidation type="list" imeMode="halfAlpha" allowBlank="1" showInputMessage="1" showErrorMessage="1" error="リストから選択してください" sqref="L229:M229" xr:uid="{BE1A32C4-3919-4EF1-8B25-6460723FDF98}">
      <formula1>"○,　"</formula1>
    </dataValidation>
    <dataValidation type="list" imeMode="halfAlpha" allowBlank="1" showInputMessage="1" showErrorMessage="1" error="リストから選択してください" sqref="N229:O229" xr:uid="{34379AF7-975B-446B-A210-2261AB9E7CED}">
      <formula1>"一般,特定,　"</formula1>
    </dataValidation>
    <dataValidation type="list" imeMode="halfAlpha" allowBlank="1" showInputMessage="1" showErrorMessage="1" error="リストから選択してください" sqref="P229:R229" xr:uid="{09D38E3C-D781-4193-8F48-E08750F0E2FF}">
      <formula1>"一般,特定,　"</formula1>
    </dataValidation>
    <dataValidation type="whole" imeMode="halfAlpha" allowBlank="1" showInputMessage="1" showErrorMessage="1" error="有効な数字を入力してください" sqref="S229:Y229" xr:uid="{0067015D-0F07-44D1-9187-2E1C9B79852A}">
      <formula1>-9999999999</formula1>
      <formula2>9999999999</formula2>
    </dataValidation>
    <dataValidation type="list" imeMode="halfAlpha" allowBlank="1" showInputMessage="1" showErrorMessage="1" error="リストから選択してください" sqref="L230:M230" xr:uid="{6C287A32-6DEF-4E44-8D98-B7DC2D8C49CD}">
      <formula1>"○,　"</formula1>
    </dataValidation>
    <dataValidation type="list" imeMode="halfAlpha" allowBlank="1" showInputMessage="1" showErrorMessage="1" error="リストから選択してください" sqref="N230:O230" xr:uid="{5E64185D-EA4E-4EC6-9630-DF0A580D4227}">
      <formula1>"一般,特定,　"</formula1>
    </dataValidation>
    <dataValidation type="list" imeMode="halfAlpha" allowBlank="1" showInputMessage="1" showErrorMessage="1" error="リストから選択してください" sqref="P230:R230" xr:uid="{50873E6D-7367-43D3-A29D-C168762358E8}">
      <formula1>"一般,特定,　"</formula1>
    </dataValidation>
    <dataValidation type="whole" imeMode="halfAlpha" allowBlank="1" showInputMessage="1" showErrorMessage="1" error="有効な数字を入力してください" sqref="S230:Y230" xr:uid="{C4101C73-F377-447C-BED2-A8C4D81360A4}">
      <formula1>-9999999999</formula1>
      <formula2>9999999999</formula2>
    </dataValidation>
    <dataValidation type="list" imeMode="halfAlpha" allowBlank="1" showInputMessage="1" showErrorMessage="1" error="リストから選択してください" sqref="L231:M231" xr:uid="{09398948-FBD5-406C-8B58-96BD08AC209C}">
      <formula1>"○,　"</formula1>
    </dataValidation>
    <dataValidation type="list" imeMode="halfAlpha" allowBlank="1" showInputMessage="1" showErrorMessage="1" error="リストから選択してください" sqref="N231:O231" xr:uid="{D5122376-FFE4-4087-9940-D216A929FFEE}">
      <formula1>"一般,特定,　"</formula1>
    </dataValidation>
    <dataValidation type="list" imeMode="halfAlpha" allowBlank="1" showInputMessage="1" showErrorMessage="1" error="リストから選択してください" sqref="P231:R231" xr:uid="{0B0A373B-B7E2-44E9-BD0B-404EDA54E978}">
      <formula1>"一般,特定,　"</formula1>
    </dataValidation>
    <dataValidation type="whole" imeMode="halfAlpha" allowBlank="1" showInputMessage="1" showErrorMessage="1" error="有効な数字を入力してください" sqref="S231:Y231" xr:uid="{C5125839-1DEC-46F8-96A4-C56AE4069391}">
      <formula1>-9999999999</formula1>
      <formula2>9999999999</formula2>
    </dataValidation>
    <dataValidation type="list" imeMode="halfAlpha" allowBlank="1" showInputMessage="1" showErrorMessage="1" error="リストから選択してください" sqref="L232:M232" xr:uid="{66B97B8D-9B4B-4B40-A03E-5B4B4822C5FF}">
      <formula1>"○,　"</formula1>
    </dataValidation>
    <dataValidation type="list" imeMode="halfAlpha" allowBlank="1" showInputMessage="1" showErrorMessage="1" error="リストから選択してください" sqref="N232:O232" xr:uid="{2CD46DC5-5984-4322-9346-CB3F632918B3}">
      <formula1>"一般,特定,　"</formula1>
    </dataValidation>
    <dataValidation type="list" imeMode="halfAlpha" allowBlank="1" showInputMessage="1" showErrorMessage="1" error="リストから選択してください" sqref="P232:R232" xr:uid="{60B16197-4585-4BF1-936D-D81B09E98546}">
      <formula1>"一般,特定,　"</formula1>
    </dataValidation>
    <dataValidation type="whole" imeMode="halfAlpha" allowBlank="1" showInputMessage="1" showErrorMessage="1" error="有効な数字を入力してください" sqref="S232:Y232" xr:uid="{253A6087-AEA8-40BD-ACAE-008866A4E498}">
      <formula1>-9999999999</formula1>
      <formula2>9999999999</formula2>
    </dataValidation>
    <dataValidation type="list" imeMode="halfAlpha" allowBlank="1" showInputMessage="1" showErrorMessage="1" error="リストから選択してください" sqref="L233:M233" xr:uid="{43206DC8-76E1-4D33-B1DC-774F6CA4498F}">
      <formula1>"○,　"</formula1>
    </dataValidation>
    <dataValidation type="list" imeMode="halfAlpha" allowBlank="1" showInputMessage="1" showErrorMessage="1" error="リストから選択してください" sqref="N233:O233" xr:uid="{0059D492-BA79-4F73-A84D-0DEE29260117}">
      <formula1>"一般,特定,　"</formula1>
    </dataValidation>
    <dataValidation type="list" imeMode="halfAlpha" allowBlank="1" showInputMessage="1" showErrorMessage="1" error="リストから選択してください" sqref="P233:R233" xr:uid="{5B0E1677-7F07-4F2E-9AA3-F040D4424260}">
      <formula1>"一般,特定,　"</formula1>
    </dataValidation>
    <dataValidation type="whole" imeMode="halfAlpha" allowBlank="1" showInputMessage="1" showErrorMessage="1" error="有効な数字を入力してください" sqref="S233:Y233" xr:uid="{0AC298B8-40FE-4CA3-88B2-2B0D972DA495}">
      <formula1>-9999999999</formula1>
      <formula2>9999999999</formula2>
    </dataValidation>
    <dataValidation type="list" imeMode="halfAlpha" allowBlank="1" showInputMessage="1" showErrorMessage="1" error="リストから選択してください" sqref="L234:M234" xr:uid="{F5D359CE-99FC-4651-A304-403A90143BB4}">
      <formula1>"○,　"</formula1>
    </dataValidation>
    <dataValidation type="list" imeMode="halfAlpha" allowBlank="1" showInputMessage="1" showErrorMessage="1" error="リストから選択してください" sqref="N234:O234" xr:uid="{EC646829-6354-472E-A589-655B43367549}">
      <formula1>"一般,特定,　"</formula1>
    </dataValidation>
    <dataValidation type="list" imeMode="halfAlpha" allowBlank="1" showInputMessage="1" showErrorMessage="1" error="リストから選択してください" sqref="P234:R234" xr:uid="{87A6C449-E11D-4956-BD3D-A1124D5BE880}">
      <formula1>"一般,特定,　"</formula1>
    </dataValidation>
    <dataValidation type="whole" imeMode="halfAlpha" allowBlank="1" showInputMessage="1" showErrorMessage="1" error="有効な数字を入力してください" sqref="S234:Y234" xr:uid="{4A2E4C5C-6A60-4A0E-A37D-CD8D99BA8B80}">
      <formula1>-9999999999</formula1>
      <formula2>9999999999</formula2>
    </dataValidation>
    <dataValidation type="list" imeMode="halfAlpha" allowBlank="1" showInputMessage="1" showErrorMessage="1" error="リストから選択してください" sqref="L235:M235" xr:uid="{EEFC3A88-088C-41DE-A864-95BE77614E3F}">
      <formula1>"○,　"</formula1>
    </dataValidation>
    <dataValidation type="list" imeMode="halfAlpha" allowBlank="1" showInputMessage="1" showErrorMessage="1" error="リストから選択してください" sqref="N235:O235" xr:uid="{AE7D4CC7-E587-4790-9833-128556B39E6F}">
      <formula1>"一般,特定,　"</formula1>
    </dataValidation>
    <dataValidation type="list" imeMode="halfAlpha" allowBlank="1" showInputMessage="1" showErrorMessage="1" error="リストから選択してください" sqref="P235:R235" xr:uid="{45BC29B8-7BB5-4C49-972C-3B9B51F53623}">
      <formula1>"一般,特定,　"</formula1>
    </dataValidation>
    <dataValidation type="whole" imeMode="halfAlpha" allowBlank="1" showInputMessage="1" showErrorMessage="1" error="有効な数字を入力してください" sqref="S235:Y235" xr:uid="{A4E8CF36-23C0-4AA3-B088-64FC0CE3CD52}">
      <formula1>-9999999999</formula1>
      <formula2>9999999999</formula2>
    </dataValidation>
    <dataValidation type="list" imeMode="halfAlpha" allowBlank="1" showInputMessage="1" showErrorMessage="1" error="リストから選択してください" sqref="L236:M236" xr:uid="{803906DC-2348-489D-9A94-A90454DF7FBF}">
      <formula1>"○,　"</formula1>
    </dataValidation>
    <dataValidation type="list" imeMode="halfAlpha" allowBlank="1" showInputMessage="1" showErrorMessage="1" error="リストから選択してください" sqref="N236:O236" xr:uid="{0A58DDE7-C1E1-4EFB-B59C-CC0575F34B37}">
      <formula1>"一般,特定,　"</formula1>
    </dataValidation>
    <dataValidation type="list" imeMode="halfAlpha" allowBlank="1" showInputMessage="1" showErrorMessage="1" error="リストから選択してください" sqref="P236:R236" xr:uid="{E0B1EF1D-BD99-4688-8AE7-47DC8F1F5F6E}">
      <formula1>"一般,特定,　"</formula1>
    </dataValidation>
    <dataValidation type="whole" imeMode="halfAlpha" allowBlank="1" showInputMessage="1" showErrorMessage="1" error="有効な数字を入力してください" sqref="S236:Y236" xr:uid="{74342027-A595-44B5-9305-3A9ACAABE00A}">
      <formula1>-9999999999</formula1>
      <formula2>9999999999</formula2>
    </dataValidation>
    <dataValidation type="list" imeMode="halfAlpha" allowBlank="1" showInputMessage="1" showErrorMessage="1" error="リストから選択してください" sqref="L237:M237" xr:uid="{C5C02974-59DA-4A79-8FCD-C5F4453D6A1F}">
      <formula1>"○,　"</formula1>
    </dataValidation>
    <dataValidation type="list" imeMode="halfAlpha" allowBlank="1" showInputMessage="1" showErrorMessage="1" error="リストから選択してください" sqref="N237:O237" xr:uid="{FDC7FBFA-64A1-40C7-9C69-0C17E75B045F}">
      <formula1>"一般,特定,　"</formula1>
    </dataValidation>
    <dataValidation type="list" imeMode="halfAlpha" allowBlank="1" showInputMessage="1" showErrorMessage="1" error="リストから選択してください" sqref="P237:R237" xr:uid="{DE2CA952-6E58-4BB4-9CCD-7492BD6CF9D5}">
      <formula1>"一般,特定,　"</formula1>
    </dataValidation>
    <dataValidation type="whole" imeMode="halfAlpha" allowBlank="1" showInputMessage="1" showErrorMessage="1" error="有効な数字を入力してください" sqref="S237:Y237" xr:uid="{4AC43EC4-55E4-4C08-BC85-C56BEFBFC330}">
      <formula1>-9999999999</formula1>
      <formula2>9999999999</formula2>
    </dataValidation>
    <dataValidation type="list" imeMode="halfAlpha" allowBlank="1" showInputMessage="1" showErrorMessage="1" error="リストから選択してください" sqref="L238:M238" xr:uid="{EAC2869D-5B38-43D9-A09D-1746E5A4363A}">
      <formula1>"○,　"</formula1>
    </dataValidation>
    <dataValidation type="list" imeMode="halfAlpha" allowBlank="1" showInputMessage="1" showErrorMessage="1" error="リストから選択してください" sqref="N238:O238" xr:uid="{129BF7E6-392B-4B61-BACC-55E43B288075}">
      <formula1>"一般,特定,　"</formula1>
    </dataValidation>
    <dataValidation type="list" imeMode="halfAlpha" allowBlank="1" showInputMessage="1" showErrorMessage="1" error="リストから選択してください" sqref="P238:R238" xr:uid="{DC3D5283-7683-4F28-8314-6B9EF8060387}">
      <formula1>"一般,特定,　"</formula1>
    </dataValidation>
    <dataValidation type="whole" imeMode="halfAlpha" allowBlank="1" showInputMessage="1" showErrorMessage="1" error="有効な数字を入力してください" sqref="S238:Y238" xr:uid="{2A5B8FD3-1C32-430A-A487-CA0BBF6D7470}">
      <formula1>-9999999999</formula1>
      <formula2>9999999999</formula2>
    </dataValidation>
    <dataValidation type="list" imeMode="halfAlpha" allowBlank="1" showInputMessage="1" showErrorMessage="1" error="リストから選択してください" sqref="L239:M239" xr:uid="{42008513-3A89-48D7-8B19-B8B110924578}">
      <formula1>"○,　"</formula1>
    </dataValidation>
    <dataValidation type="list" imeMode="halfAlpha" allowBlank="1" showInputMessage="1" showErrorMessage="1" error="リストから選択してください" sqref="N239:O239" xr:uid="{ED9B1AB3-4F44-4488-9345-EA7D2AB6C6EA}">
      <formula1>"一般,特定,　"</formula1>
    </dataValidation>
    <dataValidation type="list" imeMode="halfAlpha" allowBlank="1" showInputMessage="1" showErrorMessage="1" error="リストから選択してください" sqref="P239:R239" xr:uid="{D1FA7B7A-E38B-403F-B5A9-9BA703798BAB}">
      <formula1>"一般,特定,　"</formula1>
    </dataValidation>
    <dataValidation type="whole" imeMode="halfAlpha" allowBlank="1" showInputMessage="1" showErrorMessage="1" error="有効な数字を入力してください" sqref="S239:Y239" xr:uid="{45F601B3-4BEE-4443-A6C0-6AD23AAC33ED}">
      <formula1>-9999999999</formula1>
      <formula2>9999999999</formula2>
    </dataValidation>
    <dataValidation type="list" imeMode="halfAlpha" allowBlank="1" showInputMessage="1" showErrorMessage="1" error="リストから選択してください" sqref="L240:M240" xr:uid="{674BD848-3568-4AFC-864A-F33F3118C5E1}">
      <formula1>"○,　"</formula1>
    </dataValidation>
    <dataValidation type="list" imeMode="halfAlpha" allowBlank="1" showInputMessage="1" showErrorMessage="1" error="リストから選択してください" sqref="N240:O240" xr:uid="{FB6E949F-C36A-486F-8367-DE21C6C81294}">
      <formula1>"一般,特定,　"</formula1>
    </dataValidation>
    <dataValidation type="list" imeMode="halfAlpha" allowBlank="1" showInputMessage="1" showErrorMessage="1" error="リストから選択してください" sqref="P240:R240" xr:uid="{A77D3E66-077F-4289-AB8C-BCD06D7BB858}">
      <formula1>"一般,特定,　"</formula1>
    </dataValidation>
    <dataValidation type="whole" imeMode="halfAlpha" allowBlank="1" showInputMessage="1" showErrorMessage="1" error="有効な数字を入力してください" sqref="S240:Y240" xr:uid="{E012EA98-1297-4C1E-BD40-AE66C56190B4}">
      <formula1>-9999999999</formula1>
      <formula2>9999999999</formula2>
    </dataValidation>
    <dataValidation type="list" imeMode="halfAlpha" allowBlank="1" showInputMessage="1" showErrorMessage="1" error="リストから選択してください" sqref="L241:M241" xr:uid="{E5145FF0-535B-4F0E-B249-FA894A1F9B18}">
      <formula1>"○,　"</formula1>
    </dataValidation>
    <dataValidation type="list" imeMode="halfAlpha" allowBlank="1" showInputMessage="1" showErrorMessage="1" error="リストから選択してください" sqref="N241:O241" xr:uid="{4F7FE9CB-3157-4ACA-8AA3-0C723D703DEA}">
      <formula1>"一般,特定,　"</formula1>
    </dataValidation>
    <dataValidation type="list" imeMode="halfAlpha" allowBlank="1" showInputMessage="1" showErrorMessage="1" error="リストから選択してください" sqref="P241:R241" xr:uid="{1779CB12-E263-4DF9-B589-95A6231FB924}">
      <formula1>"一般,特定,　"</formula1>
    </dataValidation>
    <dataValidation type="whole" imeMode="halfAlpha" allowBlank="1" showInputMessage="1" showErrorMessage="1" error="有効な数字を入力してください" sqref="S241:Y241" xr:uid="{5C527ED5-B501-4003-A328-D8DF9DDA78E3}">
      <formula1>-9999999999</formula1>
      <formula2>9999999999</formula2>
    </dataValidation>
    <dataValidation type="list" imeMode="halfAlpha" allowBlank="1" showInputMessage="1" showErrorMessage="1" error="リストから選択してください" sqref="L242:M242" xr:uid="{7ACD76F3-0704-40AF-928B-980223856E07}">
      <formula1>"○,　"</formula1>
    </dataValidation>
    <dataValidation type="list" imeMode="halfAlpha" allowBlank="1" showInputMessage="1" showErrorMessage="1" error="リストから選択してください" sqref="N242:O242" xr:uid="{F0976871-23A3-4719-BE30-24D5C6E15F02}">
      <formula1>"一般,特定,　"</formula1>
    </dataValidation>
    <dataValidation type="list" imeMode="halfAlpha" allowBlank="1" showInputMessage="1" showErrorMessage="1" error="リストから選択してください" sqref="P242:R242" xr:uid="{A454CE24-D056-41A8-A9B3-3ABAB6664C64}">
      <formula1>"一般,特定,　"</formula1>
    </dataValidation>
    <dataValidation type="whole" imeMode="halfAlpha" allowBlank="1" showInputMessage="1" showErrorMessage="1" error="有効な数字を入力してください" sqref="S242:Y242" xr:uid="{542EF723-2324-4B88-A952-A8DFCF9B54F2}">
      <formula1>-9999999999</formula1>
      <formula2>9999999999</formula2>
    </dataValidation>
    <dataValidation type="whole" imeMode="halfAlpha" allowBlank="1" showInputMessage="1" showErrorMessage="1" error="有効な数字を入力してください" sqref="K266:M266" xr:uid="{F7437327-8F2E-4FA1-B364-CF5BD7651163}">
      <formula1>0</formula1>
      <formula2>9999999999</formula2>
    </dataValidation>
    <dataValidation type="whole" imeMode="halfAlpha" allowBlank="1" showInputMessage="1" showErrorMessage="1" error="有効な数字を入力してください" sqref="K267:M267" xr:uid="{C4B71626-C14A-46F3-A2E8-4F2E7A36C237}">
      <formula1>0</formula1>
      <formula2>9999999999</formula2>
    </dataValidation>
    <dataValidation type="whole" imeMode="halfAlpha" allowBlank="1" showInputMessage="1" showErrorMessage="1" error="有効な数字を入力してください" sqref="K268:M268" xr:uid="{848F8A59-0179-4F94-B4A9-697FD50A1EC3}">
      <formula1>0</formula1>
      <formula2>9999999999</formula2>
    </dataValidation>
    <dataValidation type="whole" imeMode="halfAlpha" allowBlank="1" showInputMessage="1" showErrorMessage="1" error="有効な数字を入力してください" sqref="K269:M269" xr:uid="{F2B552C8-5500-4198-91E9-28D9BC93E4AD}">
      <formula1>0</formula1>
      <formula2>9999999999</formula2>
    </dataValidation>
    <dataValidation type="whole" imeMode="halfAlpha" allowBlank="1" showInputMessage="1" showErrorMessage="1" error="有効な数字を入力してください" sqref="K270:M270" xr:uid="{AAC2956E-02D3-4E0A-A73B-15A2A443381F}">
      <formula1>0</formula1>
      <formula2>9999999999</formula2>
    </dataValidation>
    <dataValidation type="whole" imeMode="halfAlpha" allowBlank="1" showInputMessage="1" showErrorMessage="1" error="有効な数字を入力してください" sqref="K271:M271" xr:uid="{5416FFC6-D7DB-4844-AE26-36A917D64D4E}">
      <formula1>0</formula1>
      <formula2>9999999999</formula2>
    </dataValidation>
    <dataValidation type="whole" imeMode="halfAlpha" allowBlank="1" showInputMessage="1" showErrorMessage="1" error="有効な数字を入力してください" sqref="K272:M272" xr:uid="{8A1AEFBE-13B6-49B9-8EDE-D0D2625F114E}">
      <formula1>0</formula1>
      <formula2>9999999999</formula2>
    </dataValidation>
    <dataValidation type="whole" imeMode="halfAlpha" allowBlank="1" showInputMessage="1" showErrorMessage="1" error="有効な数字を入力してください" sqref="K273:M273" xr:uid="{E72F6402-BEE2-4542-B071-23B7ED653183}">
      <formula1>0</formula1>
      <formula2>9999999999</formula2>
    </dataValidation>
    <dataValidation type="whole" imeMode="halfAlpha" allowBlank="1" showInputMessage="1" showErrorMessage="1" error="有効な数字を入力してください" sqref="K274:M274" xr:uid="{02E20506-4F64-4209-B1D2-197C77C92574}">
      <formula1>0</formula1>
      <formula2>9999999999</formula2>
    </dataValidation>
    <dataValidation type="whole" imeMode="halfAlpha" allowBlank="1" showInputMessage="1" showErrorMessage="1" error="有効な数字を入力してください" sqref="K275:M275" xr:uid="{EAC3A713-8EA5-486B-B20B-7BAFE868951E}">
      <formula1>0</formula1>
      <formula2>9999999999</formula2>
    </dataValidation>
    <dataValidation type="whole" imeMode="halfAlpha" allowBlank="1" showInputMessage="1" showErrorMessage="1" error="有効な数字を入力してください" sqref="K276:M276" xr:uid="{F783B7AD-FD64-45AA-A653-D88B3A219647}">
      <formula1>0</formula1>
      <formula2>9999999999</formula2>
    </dataValidation>
    <dataValidation type="whole" imeMode="halfAlpha" allowBlank="1" showInputMessage="1" showErrorMessage="1" error="有効な数字を入力してください" sqref="K277:M277" xr:uid="{63D2A6BA-7ECB-42DC-90F7-0DD8EB4A0AD9}">
      <formula1>0</formula1>
      <formula2>9999999999</formula2>
    </dataValidation>
    <dataValidation type="whole" imeMode="halfAlpha" allowBlank="1" showInputMessage="1" showErrorMessage="1" error="有効な数字を入力してください" sqref="K278:M278" xr:uid="{D040C6AD-1CEA-46A8-BFDE-F73A925DFA8B}">
      <formula1>0</formula1>
      <formula2>9999999999</formula2>
    </dataValidation>
    <dataValidation type="whole" imeMode="halfAlpha" allowBlank="1" showInputMessage="1" showErrorMessage="1" error="有効な数字を入力してください" sqref="K279:M279" xr:uid="{FA38EE6D-AE00-4B7F-B879-481323425529}">
      <formula1>0</formula1>
      <formula2>9999999999</formula2>
    </dataValidation>
    <dataValidation type="whole" imeMode="halfAlpha" allowBlank="1" showInputMessage="1" showErrorMessage="1" error="有効な数字を入力してください" sqref="K280:M280" xr:uid="{36408C4D-FE04-48FA-A9C3-501447C3257D}">
      <formula1>0</formula1>
      <formula2>9999999999</formula2>
    </dataValidation>
    <dataValidation type="whole" imeMode="halfAlpha" allowBlank="1" showInputMessage="1" showErrorMessage="1" error="有効な数字を入力してください" sqref="K281:M281" xr:uid="{6B1608E6-92A8-4088-BF64-0E65D990EF40}">
      <formula1>0</formula1>
      <formula2>9999999999</formula2>
    </dataValidation>
    <dataValidation type="whole" imeMode="halfAlpha" allowBlank="1" showInputMessage="1" showErrorMessage="1" error="有効な数字を入力してください" sqref="K282:M282" xr:uid="{080FD857-B325-43E6-9116-713725391FE7}">
      <formula1>0</formula1>
      <formula2>9999999999</formula2>
    </dataValidation>
    <dataValidation type="whole" imeMode="halfAlpha" allowBlank="1" showInputMessage="1" showErrorMessage="1" error="有効な数字を入力してください" sqref="T266:Y266" xr:uid="{08C1B054-6B14-406F-8E43-2E812C4DCDE0}">
      <formula1>0</formula1>
      <formula2>9999999999</formula2>
    </dataValidation>
    <dataValidation type="whole" imeMode="halfAlpha" allowBlank="1" showInputMessage="1" showErrorMessage="1" error="有効な数字を入力してください" sqref="T267:Y267" xr:uid="{6D935FB9-9F49-480F-8F80-A656BC69BDAC}">
      <formula1>0</formula1>
      <formula2>9999999999</formula2>
    </dataValidation>
    <dataValidation type="whole" imeMode="halfAlpha" allowBlank="1" showInputMessage="1" showErrorMessage="1" error="有効な数字を入力してください" sqref="T268:Y268" xr:uid="{71637FE4-8560-4D4F-B293-101D45CFD359}">
      <formula1>0</formula1>
      <formula2>9999999999</formula2>
    </dataValidation>
    <dataValidation type="whole" imeMode="halfAlpha" allowBlank="1" showInputMessage="1" showErrorMessage="1" error="有効な数字を入力してください" sqref="T269:Y269" xr:uid="{E755F03A-96D4-4238-A8DF-10D4BD520EB7}">
      <formula1>0</formula1>
      <formula2>9999999999</formula2>
    </dataValidation>
    <dataValidation type="whole" imeMode="halfAlpha" allowBlank="1" showInputMessage="1" showErrorMessage="1" error="有効な数字を入力してください" sqref="T270:Y270" xr:uid="{E85641E5-A0C8-4606-80B5-0F14E7DA9517}">
      <formula1>0</formula1>
      <formula2>9999999999</formula2>
    </dataValidation>
    <dataValidation type="whole" imeMode="halfAlpha" allowBlank="1" showInputMessage="1" showErrorMessage="1" error="有効な数字を入力してください" sqref="T271:Y271" xr:uid="{6AB391C0-27CF-4428-9FD6-F171E72D6937}">
      <formula1>0</formula1>
      <formula2>9999999999</formula2>
    </dataValidation>
    <dataValidation type="whole" imeMode="halfAlpha" allowBlank="1" showInputMessage="1" showErrorMessage="1" error="有効な数字を入力してください" sqref="T272:Y272" xr:uid="{33A6F6C3-239F-41F4-A36E-A55ACA93FB8E}">
      <formula1>0</formula1>
      <formula2>9999999999</formula2>
    </dataValidation>
    <dataValidation type="whole" imeMode="halfAlpha" allowBlank="1" showInputMessage="1" showErrorMessage="1" error="有効な数字を入力してください" sqref="T273:Y273" xr:uid="{BB79A768-B5CA-4088-8F90-E5F0438379DF}">
      <formula1>0</formula1>
      <formula2>9999999999</formula2>
    </dataValidation>
    <dataValidation type="whole" imeMode="halfAlpha" allowBlank="1" showInputMessage="1" showErrorMessage="1" error="有効な数字を入力してください" sqref="T274:Y274" xr:uid="{7558849B-15C0-4A1A-B202-5D728F5C5747}">
      <formula1>0</formula1>
      <formula2>9999999999</formula2>
    </dataValidation>
    <dataValidation type="whole" imeMode="halfAlpha" allowBlank="1" showInputMessage="1" showErrorMessage="1" error="有効な数字を入力してください" sqref="T275:Y275" xr:uid="{6AA0BEF2-2BB8-48E3-B1C1-1292BC32AF30}">
      <formula1>0</formula1>
      <formula2>9999999999</formula2>
    </dataValidation>
    <dataValidation type="whole" imeMode="halfAlpha" allowBlank="1" showInputMessage="1" showErrorMessage="1" error="有効な数字を入力してください" sqref="T276:Y276" xr:uid="{A75195AE-92BD-48FE-A783-1680DDF108AC}">
      <formula1>0</formula1>
      <formula2>9999999999</formula2>
    </dataValidation>
    <dataValidation type="whole" imeMode="halfAlpha" allowBlank="1" showInputMessage="1" showErrorMessage="1" error="有効な数字を入力してください" sqref="T277:Y277" xr:uid="{51CC6EF6-0F86-468B-BA6D-A41AC1CFE374}">
      <formula1>0</formula1>
      <formula2>9999999999</formula2>
    </dataValidation>
    <dataValidation type="list" imeMode="halfAlpha" allowBlank="1" showInputMessage="1" showErrorMessage="1" error="リストから選択してください" sqref="T279:Y280" xr:uid="{41612648-CAF3-4C5D-BBF1-E988E605E10C}">
      <formula1>"有,無,　"</formula1>
    </dataValidation>
    <dataValidation type="whole" imeMode="halfAlpha" allowBlank="1" showInputMessage="1" showErrorMessage="1" error="有効な数字を入力してください" sqref="K285:M285" xr:uid="{4D74C162-7B4C-4C25-BAB1-FB37245B7938}">
      <formula1>0</formula1>
      <formula2>9999999999</formula2>
    </dataValidation>
    <dataValidation type="whole" imeMode="halfAlpha" allowBlank="1" showInputMessage="1" showErrorMessage="1" error="有効な数字を入力してください" sqref="N285:P285" xr:uid="{81145ED7-8C7E-47B4-AB31-9B2D5051C1DD}">
      <formula1>0</formula1>
      <formula2>9999999999</formula2>
    </dataValidation>
    <dataValidation type="whole" imeMode="halfAlpha" allowBlank="1" showInputMessage="1" showErrorMessage="1" error="有効な数字を入力してください" sqref="Q285:S285" xr:uid="{D331CF16-79FA-4A23-AFCE-5BDBBC9F953C}">
      <formula1>0</formula1>
      <formula2>9999999999</formula2>
    </dataValidation>
    <dataValidation type="whole" imeMode="halfAlpha" allowBlank="1" showInputMessage="1" showErrorMessage="1" error="有効な数字を入力してください" sqref="K286:M286" xr:uid="{B71893BD-FE9F-4B57-AC22-5C0902EAB02F}">
      <formula1>0</formula1>
      <formula2>9999999999</formula2>
    </dataValidation>
    <dataValidation type="whole" imeMode="halfAlpha" allowBlank="1" showInputMessage="1" showErrorMessage="1" error="有効な数字を入力してください" sqref="N286:P286" xr:uid="{A1C7339F-2F09-4E19-BA5B-EC8A7928B11F}">
      <formula1>0</formula1>
      <formula2>9999999999</formula2>
    </dataValidation>
    <dataValidation type="whole" imeMode="halfAlpha" allowBlank="1" showInputMessage="1" showErrorMessage="1" error="有効な数字を入力してください" sqref="Q286:S286" xr:uid="{F3659C5C-A21F-451E-BE2F-98F11E550133}">
      <formula1>0</formula1>
      <formula2>9999999999</formula2>
    </dataValidation>
    <dataValidation type="whole" imeMode="halfAlpha" allowBlank="1" showInputMessage="1" showErrorMessage="1" error="有効な数字を入力してください" sqref="K287:M287" xr:uid="{A4E40EA8-F471-4B65-9CCA-81C0FC22C73B}">
      <formula1>0</formula1>
      <formula2>9999999999</formula2>
    </dataValidation>
    <dataValidation type="whole" imeMode="halfAlpha" allowBlank="1" showInputMessage="1" showErrorMessage="1" error="有効な数字を入力してください" sqref="N287:P287" xr:uid="{7B4F9858-623E-4096-B674-319775C860F8}">
      <formula1>0</formula1>
      <formula2>9999999999</formula2>
    </dataValidation>
    <dataValidation type="whole" imeMode="halfAlpha" allowBlank="1" showInputMessage="1" showErrorMessage="1" error="有効な数字を入力してください" sqref="Q287:S287" xr:uid="{3CFEF695-2D81-4E93-A93E-6227895BAD78}">
      <formula1>0</formula1>
      <formula2>9999999999</formula2>
    </dataValidation>
    <dataValidation type="whole" imeMode="halfAlpha" allowBlank="1" showInputMessage="1" showErrorMessage="1" error="有効な数字を入力してください" sqref="K288:M288" xr:uid="{392D84F2-6803-4859-82A3-5D43EEC0F231}">
      <formula1>0</formula1>
      <formula2>9999999999</formula2>
    </dataValidation>
    <dataValidation type="whole" imeMode="halfAlpha" allowBlank="1" showInputMessage="1" showErrorMessage="1" error="有効な数字を入力してください" sqref="N288:P288" xr:uid="{09CAD44A-ED5E-4FAE-B836-5FD59E724925}">
      <formula1>0</formula1>
      <formula2>9999999999</formula2>
    </dataValidation>
    <dataValidation type="whole" imeMode="halfAlpha" allowBlank="1" showInputMessage="1" showErrorMessage="1" error="有効な数字を入力してください" sqref="Q288:S288" xr:uid="{DF9FBB7A-1B5F-4C0F-97C9-6402FB13E3D0}">
      <formula1>0</formula1>
      <formula2>9999999999</formula2>
    </dataValidation>
    <dataValidation type="whole" imeMode="halfAlpha" allowBlank="1" showInputMessage="1" showErrorMessage="1" error="有効な数字を入力してください" sqref="K289:M289" xr:uid="{2019F008-507D-4C33-A435-0D9B698C21F3}">
      <formula1>0</formula1>
      <formula2>9999999999</formula2>
    </dataValidation>
    <dataValidation type="whole" imeMode="halfAlpha" allowBlank="1" showInputMessage="1" showErrorMessage="1" error="有効な数字を入力してください" sqref="N289:P289" xr:uid="{97C32F59-761D-4FB8-B0B0-96B1412846C9}">
      <formula1>0</formula1>
      <formula2>9999999999</formula2>
    </dataValidation>
    <dataValidation type="whole" imeMode="halfAlpha" allowBlank="1" showInputMessage="1" showErrorMessage="1" error="有効な数字を入力してください" sqref="Q289:S289" xr:uid="{DFAFE924-514D-4117-9BA2-4901DCDE30B8}">
      <formula1>0</formula1>
      <formula2>9999999999</formula2>
    </dataValidation>
    <dataValidation type="whole" imeMode="halfAlpha" allowBlank="1" showInputMessage="1" showErrorMessage="1" error="有効な数字を入力してください" sqref="K290:M290" xr:uid="{08978220-21AE-414E-A343-7B6D9F08ABE1}">
      <formula1>0</formula1>
      <formula2>9999999999</formula2>
    </dataValidation>
    <dataValidation type="whole" imeMode="halfAlpha" allowBlank="1" showInputMessage="1" showErrorMessage="1" error="有効な数字を入力してください" sqref="N290:P290" xr:uid="{A4911675-C919-46C2-B220-BEA52AC06505}">
      <formula1>0</formula1>
      <formula2>9999999999</formula2>
    </dataValidation>
    <dataValidation type="whole" imeMode="halfAlpha" allowBlank="1" showInputMessage="1" showErrorMessage="1" error="有効な数字を入力してください" sqref="Q290:S290" xr:uid="{E40B9946-0855-4A35-B13D-35DBAFFC4EB6}">
      <formula1>0</formula1>
      <formula2>9999999999</formula2>
    </dataValidation>
    <dataValidation type="whole" imeMode="halfAlpha" allowBlank="1" showInputMessage="1" showErrorMessage="1" error="有効な数字を入力してください" sqref="K291:M291" xr:uid="{92447904-041A-46BB-BBF5-74874B6E0C1B}">
      <formula1>0</formula1>
      <formula2>9999999999</formula2>
    </dataValidation>
    <dataValidation type="whole" imeMode="halfAlpha" allowBlank="1" showInputMessage="1" showErrorMessage="1" error="有効な数字を入力してください" sqref="N291:P291" xr:uid="{24B1591E-CACC-4B59-B6B6-E0B090C6797E}">
      <formula1>0</formula1>
      <formula2>9999999999</formula2>
    </dataValidation>
    <dataValidation type="whole" imeMode="halfAlpha" allowBlank="1" showInputMessage="1" showErrorMessage="1" error="有効な数字を入力してください" sqref="Q291:S291" xr:uid="{59FD8A30-1E7A-4B75-85E5-7D459653A272}">
      <formula1>0</formula1>
      <formula2>9999999999</formula2>
    </dataValidation>
    <dataValidation type="whole" imeMode="halfAlpha" allowBlank="1" showInputMessage="1" showErrorMessage="1" error="有効な数字を入力してください" sqref="K292:M292" xr:uid="{D88CAEB3-9714-4B5A-A0A6-CD7EBD79C172}">
      <formula1>0</formula1>
      <formula2>9999999999</formula2>
    </dataValidation>
    <dataValidation type="whole" imeMode="halfAlpha" allowBlank="1" showInputMessage="1" showErrorMessage="1" error="有効な数字を入力してください" sqref="N292:P292" xr:uid="{77F3A980-FC58-4165-9B7E-D4F50BA21FA2}">
      <formula1>0</formula1>
      <formula2>9999999999</formula2>
    </dataValidation>
    <dataValidation type="whole" imeMode="halfAlpha" allowBlank="1" showInputMessage="1" showErrorMessage="1" error="有効な数字を入力してください" sqref="Q292:S292" xr:uid="{B4A3891E-2B43-44F9-B47D-2FEFA06E22A0}">
      <formula1>0</formula1>
      <formula2>9999999999</formula2>
    </dataValidation>
    <dataValidation type="whole" imeMode="halfAlpha" allowBlank="1" showInputMessage="1" showErrorMessage="1" error="有効な数字を入力してください" sqref="K293:M293" xr:uid="{6F6360C1-1C64-4084-BC7A-DAFF61A66E34}">
      <formula1>0</formula1>
      <formula2>9999999999</formula2>
    </dataValidation>
    <dataValidation type="whole" imeMode="halfAlpha" allowBlank="1" showInputMessage="1" showErrorMessage="1" error="有効な数字を入力してください" sqref="N293:P293" xr:uid="{F34BF024-0472-48B8-A207-EC74140E367C}">
      <formula1>0</formula1>
      <formula2>9999999999</formula2>
    </dataValidation>
    <dataValidation type="whole" imeMode="halfAlpha" allowBlank="1" showInputMessage="1" showErrorMessage="1" error="有効な数字を入力してください" sqref="Q293:S293" xr:uid="{1DA5055C-A1EB-4721-980D-BAF593BC0E02}">
      <formula1>0</formula1>
      <formula2>9999999999</formula2>
    </dataValidation>
    <dataValidation type="whole" imeMode="halfAlpha" allowBlank="1" showInputMessage="1" showErrorMessage="1" error="有効な数字を入力してください" sqref="K294:M294" xr:uid="{1777824C-35E5-4832-920B-7AF937B73F0F}">
      <formula1>0</formula1>
      <formula2>9999999999</formula2>
    </dataValidation>
    <dataValidation type="whole" imeMode="halfAlpha" allowBlank="1" showInputMessage="1" showErrorMessage="1" error="有効な数字を入力してください" sqref="N294:P294" xr:uid="{1E22C68B-7D31-46CB-AE51-68887731BE72}">
      <formula1>0</formula1>
      <formula2>9999999999</formula2>
    </dataValidation>
    <dataValidation type="whole" imeMode="halfAlpha" allowBlank="1" showInputMessage="1" showErrorMessage="1" error="有効な数字を入力してください" sqref="Q294:S294" xr:uid="{D2ADD549-B2BE-418D-B4AC-37DF3FA9EA53}">
      <formula1>0</formula1>
      <formula2>9999999999</formula2>
    </dataValidation>
    <dataValidation type="whole" imeMode="halfAlpha" allowBlank="1" showInputMessage="1" showErrorMessage="1" error="有効な数字を入力してください" sqref="K295:M295" xr:uid="{B0BB5253-F829-4815-A2E4-56D5D4285A6B}">
      <formula1>0</formula1>
      <formula2>9999999999</formula2>
    </dataValidation>
    <dataValidation type="whole" imeMode="halfAlpha" allowBlank="1" showInputMessage="1" showErrorMessage="1" error="有効な数字を入力してください" sqref="N295:P295" xr:uid="{162921CC-C947-47D3-A081-A1F384055200}">
      <formula1>0</formula1>
      <formula2>9999999999</formula2>
    </dataValidation>
    <dataValidation type="whole" imeMode="halfAlpha" allowBlank="1" showInputMessage="1" showErrorMessage="1" error="有効な数字を入力してください" sqref="Q295:S295" xr:uid="{85CC2E41-332E-462C-BB9E-158F0FFA8106}">
      <formula1>0</formula1>
      <formula2>9999999999</formula2>
    </dataValidation>
    <dataValidation type="whole" imeMode="halfAlpha" allowBlank="1" showInputMessage="1" showErrorMessage="1" error="有効な数字を入力してください" sqref="K296:M296" xr:uid="{820A8876-1B87-4986-AA44-E344E1027FC9}">
      <formula1>0</formula1>
      <formula2>9999999999</formula2>
    </dataValidation>
    <dataValidation type="whole" imeMode="halfAlpha" allowBlank="1" showInputMessage="1" showErrorMessage="1" error="有効な数字を入力してください" sqref="N296:P296" xr:uid="{E6090E39-CDD1-4552-98AB-AE5133C0C8C3}">
      <formula1>0</formula1>
      <formula2>9999999999</formula2>
    </dataValidation>
    <dataValidation type="whole" imeMode="halfAlpha" allowBlank="1" showInputMessage="1" showErrorMessage="1" error="有効な数字を入力してください" sqref="Q296:S296" xr:uid="{D6A2F704-1387-4E26-A5AE-ADEF4D8973D7}">
      <formula1>0</formula1>
      <formula2>9999999999</formula2>
    </dataValidation>
    <dataValidation type="whole" imeMode="halfAlpha" allowBlank="1" showInputMessage="1" showErrorMessage="1" error="有効な数字を入力してください" sqref="K301:M301" xr:uid="{AD30FA00-1AED-422E-A484-B11F9F3D6458}">
      <formula1>0</formula1>
      <formula2>9999999999</formula2>
    </dataValidation>
    <dataValidation type="whole" imeMode="halfAlpha" allowBlank="1" showInputMessage="1" showErrorMessage="1" error="有効な数字を入力してください" sqref="K302:M302" xr:uid="{65E753F7-3AD0-4622-860D-BCF7B1FD1BC3}">
      <formula1>0</formula1>
      <formula2>9999999999</formula2>
    </dataValidation>
    <dataValidation type="whole" imeMode="halfAlpha" allowBlank="1" showInputMessage="1" showErrorMessage="1" error="有効な数字を入力してください" sqref="K303:M303" xr:uid="{1A3D4E14-B802-4D79-841B-0A02B9169083}">
      <formula1>0</formula1>
      <formula2>9999999999</formula2>
    </dataValidation>
    <dataValidation type="whole" imeMode="halfAlpha" allowBlank="1" showInputMessage="1" showErrorMessage="1" error="有効な数字を入力してください" sqref="K304:M304" xr:uid="{185BF8C8-8011-48E0-888C-C16A78A2ED25}">
      <formula1>0</formula1>
      <formula2>9999999999</formula2>
    </dataValidation>
    <dataValidation type="whole" imeMode="halfAlpha" allowBlank="1" showInputMessage="1" showErrorMessage="1" error="有効な数字を入力してください" sqref="K305:M305" xr:uid="{570EA3EC-2F3F-4388-838C-3977FE206EF0}">
      <formula1>0</formula1>
      <formula2>9999999999</formula2>
    </dataValidation>
    <dataValidation type="whole" imeMode="halfAlpha" allowBlank="1" showInputMessage="1" showErrorMessage="1" error="有効な数字を入力してください" sqref="K306:M306" xr:uid="{5A16D021-F3D8-4CE3-A6E1-11D27D74E8B7}">
      <formula1>0</formula1>
      <formula2>9999999999</formula2>
    </dataValidation>
    <dataValidation type="whole" imeMode="halfAlpha" allowBlank="1" showInputMessage="1" showErrorMessage="1" error="有効な数字を入力してください" sqref="K307:M307" xr:uid="{6A8ED92C-414D-41F2-9F14-D54A8B3D8491}">
      <formula1>0</formula1>
      <formula2>9999999999</formula2>
    </dataValidation>
    <dataValidation type="whole" imeMode="halfAlpha" allowBlank="1" showInputMessage="1" showErrorMessage="1" error="有効な数字を入力してください" sqref="K308:M308" xr:uid="{6A9930AD-9103-41BA-AE48-56E3A817EFD0}">
      <formula1>0</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6" customWidth="1"/>
    <col min="2" max="16384" width="9" style="116"/>
  </cols>
  <sheetData>
    <row r="1" spans="1:1" x14ac:dyDescent="0.15">
      <c r="A1" s="116"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6" t="str">
        <f>"@神奈川県@和歌山県@鹿児島県@"</f>
        <v>@神奈川県@和歌山県@鹿児島県@</v>
      </c>
    </row>
    <row r="3" spans="1:1" x14ac:dyDescent="0.15">
      <c r="A3" s="116" t="s">
        <v>171</v>
      </c>
    </row>
    <row r="4" spans="1:1" x14ac:dyDescent="0.15">
      <c r="A4" s="116" t="s">
        <v>172</v>
      </c>
    </row>
    <row r="10" spans="1:1" x14ac:dyDescent="0.15">
      <c r="A10" s="87" t="s">
        <v>159</v>
      </c>
    </row>
    <row r="11" spans="1:1" x14ac:dyDescent="0.15">
      <c r="A11" s="87" t="s">
        <v>16</v>
      </c>
    </row>
    <row r="12" spans="1:1" x14ac:dyDescent="0.15">
      <c r="A12" s="87" t="s">
        <v>17</v>
      </c>
    </row>
    <row r="13" spans="1:1" x14ac:dyDescent="0.15">
      <c r="A13" s="87" t="s">
        <v>18</v>
      </c>
    </row>
    <row r="14" spans="1:1" x14ac:dyDescent="0.15">
      <c r="A14" s="87" t="s">
        <v>19</v>
      </c>
    </row>
    <row r="15" spans="1:1" x14ac:dyDescent="0.15">
      <c r="A15" s="87" t="s">
        <v>20</v>
      </c>
    </row>
    <row r="16" spans="1:1" x14ac:dyDescent="0.15">
      <c r="A16" s="87" t="s">
        <v>21</v>
      </c>
    </row>
    <row r="17" spans="1:1" x14ac:dyDescent="0.15">
      <c r="A17" s="87" t="s">
        <v>22</v>
      </c>
    </row>
    <row r="18" spans="1:1" x14ac:dyDescent="0.15">
      <c r="A18" s="87" t="s">
        <v>23</v>
      </c>
    </row>
    <row r="19" spans="1:1" x14ac:dyDescent="0.15">
      <c r="A19" s="87" t="s">
        <v>24</v>
      </c>
    </row>
    <row r="20" spans="1:1" x14ac:dyDescent="0.15">
      <c r="A20" s="87" t="s">
        <v>25</v>
      </c>
    </row>
    <row r="21" spans="1:1" x14ac:dyDescent="0.15">
      <c r="A21" s="87" t="s">
        <v>26</v>
      </c>
    </row>
    <row r="22" spans="1:1" x14ac:dyDescent="0.15">
      <c r="A22" s="87" t="s">
        <v>27</v>
      </c>
    </row>
    <row r="23" spans="1:1" x14ac:dyDescent="0.15">
      <c r="A23" s="87" t="s">
        <v>28</v>
      </c>
    </row>
    <row r="24" spans="1:1" x14ac:dyDescent="0.15">
      <c r="A24" s="87" t="s">
        <v>29</v>
      </c>
    </row>
    <row r="25" spans="1:1" x14ac:dyDescent="0.15">
      <c r="A25" s="87" t="s">
        <v>30</v>
      </c>
    </row>
    <row r="26" spans="1:1" x14ac:dyDescent="0.15">
      <c r="A26" s="87" t="s">
        <v>31</v>
      </c>
    </row>
    <row r="27" spans="1:1" x14ac:dyDescent="0.15">
      <c r="A27" s="87" t="s">
        <v>32</v>
      </c>
    </row>
    <row r="28" spans="1:1" x14ac:dyDescent="0.15">
      <c r="A28" s="87" t="s">
        <v>33</v>
      </c>
    </row>
    <row r="29" spans="1:1" x14ac:dyDescent="0.15">
      <c r="A29" s="87" t="s">
        <v>34</v>
      </c>
    </row>
    <row r="30" spans="1:1" x14ac:dyDescent="0.15">
      <c r="A30" s="87" t="s">
        <v>35</v>
      </c>
    </row>
    <row r="31" spans="1:1" x14ac:dyDescent="0.15">
      <c r="A31" s="87" t="s">
        <v>36</v>
      </c>
    </row>
    <row r="32" spans="1:1" x14ac:dyDescent="0.15">
      <c r="A32" s="87" t="s">
        <v>37</v>
      </c>
    </row>
    <row r="33" spans="1:1" x14ac:dyDescent="0.15">
      <c r="A33" s="87" t="s">
        <v>38</v>
      </c>
    </row>
    <row r="34" spans="1:1" x14ac:dyDescent="0.15">
      <c r="A34" s="87" t="s">
        <v>39</v>
      </c>
    </row>
    <row r="35" spans="1:1" x14ac:dyDescent="0.15">
      <c r="A35" s="87" t="s">
        <v>40</v>
      </c>
    </row>
    <row r="36" spans="1:1" x14ac:dyDescent="0.15">
      <c r="A36" s="87" t="s">
        <v>41</v>
      </c>
    </row>
    <row r="37" spans="1:1" x14ac:dyDescent="0.15">
      <c r="A37" s="87" t="s">
        <v>42</v>
      </c>
    </row>
    <row r="38" spans="1:1" x14ac:dyDescent="0.15">
      <c r="A38" s="87" t="s">
        <v>43</v>
      </c>
    </row>
    <row r="39" spans="1:1" x14ac:dyDescent="0.15">
      <c r="A39" s="87" t="s">
        <v>44</v>
      </c>
    </row>
    <row r="40" spans="1:1" x14ac:dyDescent="0.15">
      <c r="A40" s="87" t="s">
        <v>45</v>
      </c>
    </row>
    <row r="41" spans="1:1" x14ac:dyDescent="0.15">
      <c r="A41" s="87" t="s">
        <v>46</v>
      </c>
    </row>
    <row r="42" spans="1:1" x14ac:dyDescent="0.15">
      <c r="A42" s="87" t="s">
        <v>47</v>
      </c>
    </row>
    <row r="43" spans="1:1" x14ac:dyDescent="0.15">
      <c r="A43" s="87" t="s">
        <v>48</v>
      </c>
    </row>
    <row r="44" spans="1:1" x14ac:dyDescent="0.15">
      <c r="A44" s="87" t="s">
        <v>49</v>
      </c>
    </row>
    <row r="45" spans="1:1" x14ac:dyDescent="0.15">
      <c r="A45" s="87" t="s">
        <v>50</v>
      </c>
    </row>
    <row r="46" spans="1:1" x14ac:dyDescent="0.15">
      <c r="A46" s="87" t="s">
        <v>51</v>
      </c>
    </row>
    <row r="47" spans="1:1" x14ac:dyDescent="0.15">
      <c r="A47" s="87" t="s">
        <v>52</v>
      </c>
    </row>
    <row r="48" spans="1:1" x14ac:dyDescent="0.15">
      <c r="A48" s="87" t="s">
        <v>53</v>
      </c>
    </row>
    <row r="49" spans="1:1" x14ac:dyDescent="0.15">
      <c r="A49" s="87" t="s">
        <v>54</v>
      </c>
    </row>
    <row r="50" spans="1:1" x14ac:dyDescent="0.15">
      <c r="A50" s="87" t="s">
        <v>55</v>
      </c>
    </row>
    <row r="51" spans="1:1" x14ac:dyDescent="0.15">
      <c r="A51" s="87" t="s">
        <v>56</v>
      </c>
    </row>
    <row r="52" spans="1:1" x14ac:dyDescent="0.15">
      <c r="A52" s="87" t="s">
        <v>57</v>
      </c>
    </row>
    <row r="53" spans="1:1" x14ac:dyDescent="0.15">
      <c r="A53" s="87" t="s">
        <v>58</v>
      </c>
    </row>
    <row r="54" spans="1:1" x14ac:dyDescent="0.15">
      <c r="A54" s="87" t="s">
        <v>59</v>
      </c>
    </row>
    <row r="55" spans="1:1" x14ac:dyDescent="0.15">
      <c r="A55" s="87" t="s">
        <v>60</v>
      </c>
    </row>
    <row r="56" spans="1:1" x14ac:dyDescent="0.15">
      <c r="A56" s="87" t="s">
        <v>61</v>
      </c>
    </row>
    <row r="57" spans="1:1" x14ac:dyDescent="0.15">
      <c r="A57" s="87" t="s">
        <v>62</v>
      </c>
    </row>
  </sheetData>
  <sheetProtection algorithmName="SHA-512" hashValue="fWV/PYCC+pLH7QZbmsKt8QRPuffiu2Tg8AwZ8F1wyzInl9e2iwbFXoEz379mMWpsM6aXOpvceW+3vD7alK4aCA==" saltValue="AZXGw/s7I6HPo5/3JhXl+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2024-11-15T04:52:52Z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