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文書共有\総務会計係\Ｒ2\1報告調査\3.1.25経営比較分析\"/>
    </mc:Choice>
  </mc:AlternateContent>
  <workbookProtection workbookAlgorithmName="SHA-512" workbookHashValue="AQH1IEbKQv7lGiCYF1dvHpoDaU5ZCNBAUTOUvS2wFSuXBE4C1vgYX9UuOC+RrpZ0TpWLl2iSSmMhn7ROhjX6Gw==" workbookSaltValue="9q8nK3wi/YGkkUBsak1eE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<sst xmlns="http://schemas.openxmlformats.org/spreadsheetml/2006/main" count="231" uniqueCount="112">
  <si>
    <t>経営比較分析表（令和元年度決算）</t>
    <rPh sb="8" eb="10">
      <t>レイワ</t>
    </rPh>
    <rPh sb="10" eb="12">
      <t>ガンネン</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</si>
  <si>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</si>
  <si>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</si>
  <si>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</si>
  <si>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</si>
  <si>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</si>
  <si>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</si>
  <si>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</si>
  <si>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</si>
  <si>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</si>
  <si>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</si>
  <si>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</si>
  <si>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</si>
  <si>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</si>
  <si>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</si>
  <si>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</si>
  <si>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</si>
  <si>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</si>
  <si>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</si>
  <si>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</si>
  <si>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</si>
  <si>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</si>
  <si>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</si>
  <si>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</si>
  <si>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</si>
  <si>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</si>
  <si>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</si>
  <si>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</si>
  <si>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</si>
  <si>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</si>
  <si>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</si>
  <si>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</si>
  <si>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</si>
  <si>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</si>
  <si>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</si>
  <si>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</si>
  <si>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</si>
  <si>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</si>
  <si>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</si>
  <si>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</si>
  <si>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</si>
  <si>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</si>
  <si>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</si>
  <si>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</si>
  <si>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</si>
  <si>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</si>
  <si>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</si>
  <si>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</si>
  <si>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</si>
  <si>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</si>
  <si>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</si>
  <si>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</si>
  <si>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</si>
  <si>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</si>
  <si>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</si>
  <si>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</si>
  <si>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</si>
  <si>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</si>
  <si>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</si>
  <si>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</si>
  <si>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</si>
  <si>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</si>
  <si>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</si>
  <si>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</si>
  <si>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</si>
  <si>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</si>
  <si>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</si>
  <si>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</si>
  <si>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</si>
  <si>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</si>
  <si>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</si>
  <si>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</si>
  <si>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</si>
  <si>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</si>
  <si>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</si>
  <si>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</si>
  <si>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</si>
  <si>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</si>
  <si>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</si>
  <si>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</si>
  <si>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</si>
  <si>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</si>
  <si>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</si>
  <si>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</si>
  <si>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</si>
  <si>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</si>
  <si>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</si>
  <si>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</si>
  <si>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</si>
  <si>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</si>
  <si>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</si>
  <si>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</si>
  <si>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</si>
  <si>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</si>
  <si>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北海道　月新水道企業団</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</si>
  <si>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</si>
  <si>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</si>
  <si>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</si>
  <si>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</si>
  <si>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</si>
  <si>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</si>
  <si>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</si>
  <si>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</si>
  <si>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</si>
  <si>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</si>
  <si>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</si>
  <si>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</si>
  <si>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</si>
  <si>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</si>
  <si>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施設の効率性、収益性、財務の安全性については、概ね良好と判断しています。
　しかしながら、有収率の低下や人口減による水道料金収入が微減する現状において、今後はさらに厳しい財務状況を想定しながら、施設の更新や維持経費に十分な対策を講じていきます。
　各指標を分析し、更なる健全な企業経営を目指します。</t>
    <rPh sb="46" eb="47">
      <t>ユウ</t>
    </rPh>
    <rPh sb="47" eb="48">
      <t>シュウ</t>
    </rPh>
    <rPh sb="48" eb="49">
      <t>リツ</t>
    </rPh>
    <rPh sb="50" eb="52">
      <t>テイカ</t>
    </rPh>
    <rPh sb="70" eb="72">
      <t>ゲンジョウ</t>
    </rPh>
    <rPh sb="101" eb="103">
      <t>コウシン</t>
    </rPh>
    <phoneticPr fontId="18"/>
  </si>
  <si>
    <t>①　緩やかに施設の老朽化が進んでいる状況となっています。施設の更新の必要性を考慮し、効率的に設備投資を進めます。
②　1974年に当企業団が設立し45年経過している。設立時に埋設した管路が法定耐用年数を迎え、設立以降に埋設した管が法定耐用年数を順次向かえ今後も経年化率が増加する見通しとなっている。状況を勘案しながら計画的に管路更新事業を推進していく。
③　管路の更新に当たっては、耐震性や長寿命化を考査しながら効率的に敷設を行っていきます。また、経年管の更新と地域の埋設事情を考慮し計画的に実施していきます。</t>
    <rPh sb="2" eb="3">
      <t>ユル</t>
    </rPh>
    <rPh sb="6" eb="8">
      <t>シセツ</t>
    </rPh>
    <rPh sb="9" eb="12">
      <t>ロウキュウカ</t>
    </rPh>
    <rPh sb="13" eb="14">
      <t>スス</t>
    </rPh>
    <rPh sb="18" eb="20">
      <t>ジョウキョウ</t>
    </rPh>
    <rPh sb="38" eb="40">
      <t>コウリョ</t>
    </rPh>
    <rPh sb="64" eb="65">
      <t>ネン</t>
    </rPh>
    <rPh sb="66" eb="67">
      <t>トウ</t>
    </rPh>
    <rPh sb="67" eb="69">
      <t>キギョウ</t>
    </rPh>
    <rPh sb="69" eb="70">
      <t>ダン</t>
    </rPh>
    <rPh sb="71" eb="73">
      <t>セツリツ</t>
    </rPh>
    <rPh sb="76" eb="77">
      <t>ネン</t>
    </rPh>
    <rPh sb="77" eb="79">
      <t>ケイカ</t>
    </rPh>
    <rPh sb="84" eb="86">
      <t>セツリツ</t>
    </rPh>
    <rPh sb="86" eb="87">
      <t>ジ</t>
    </rPh>
    <rPh sb="88" eb="90">
      <t>マイセツ</t>
    </rPh>
    <rPh sb="92" eb="94">
      <t>カンロ</t>
    </rPh>
    <rPh sb="102" eb="103">
      <t>ムカ</t>
    </rPh>
    <rPh sb="105" eb="107">
      <t>セツリツ</t>
    </rPh>
    <rPh sb="107" eb="109">
      <t>イコウ</t>
    </rPh>
    <rPh sb="110" eb="112">
      <t>マイセツ</t>
    </rPh>
    <rPh sb="114" eb="115">
      <t>カン</t>
    </rPh>
    <rPh sb="116" eb="118">
      <t>ホウテイ</t>
    </rPh>
    <rPh sb="118" eb="120">
      <t>タイヨウ</t>
    </rPh>
    <rPh sb="120" eb="122">
      <t>ネンスウ</t>
    </rPh>
    <rPh sb="123" eb="125">
      <t>ジュンジ</t>
    </rPh>
    <rPh sb="125" eb="126">
      <t>ム</t>
    </rPh>
    <rPh sb="128" eb="130">
      <t>コンゴ</t>
    </rPh>
    <rPh sb="131" eb="134">
      <t>ケイネンカ</t>
    </rPh>
    <rPh sb="134" eb="135">
      <t>リツ</t>
    </rPh>
    <rPh sb="136" eb="138">
      <t>ゾウカ</t>
    </rPh>
    <rPh sb="140" eb="142">
      <t>ミトオ</t>
    </rPh>
    <rPh sb="150" eb="152">
      <t>ジョウキョウ</t>
    </rPh>
    <rPh sb="153" eb="155">
      <t>カンアン</t>
    </rPh>
    <rPh sb="208" eb="211">
      <t>コウリツテキ</t>
    </rPh>
    <rPh sb="244" eb="247">
      <t>ケイカクテキ</t>
    </rPh>
    <rPh sb="248" eb="250">
      <t>ジッシ</t>
    </rPh>
    <phoneticPr fontId="18"/>
  </si>
  <si>
    <t>①　例年よりも臨時的に収益（他団体の営業活動による使用料金の増、負担金収入を伴う道営の橋梁架替事業）が増え比率が上昇した。収支のバランスを鑑みながら今後も計画的に経営していく。
②　累積欠損金は、発生しておらず健全な財政状況です。
③　一年以内の短期債務に対する支払能力は十分に有しています。今後も流動資産内の未収金管理を強化し現金化に努め支払能力を高めていきます。
④　新規の企業債借入を行わず、自己資本内の整備事業実施に努めています。今後も財務状況の安定を図っていきます。
⑤　臨時的な経費の増があったものの、料金収入で経費を賄えている状況となった。
⑥　橋梁の架け替えに伴う撤去費が臨時的に増え指標値が微増した。今後も全体経費を見直し経費削減を図っていきます。
⑦　ほぼ同水準で推移している。指標の目的としては効率的に施設が稼動していると判断している。
⑧　漏水対策を見直し、昨年よりもわずかに比率が上昇した。今後も漏水対策を一層強化し、漏水の多い箇所計画的な更新計画を策定し有収率の増加に努める。</t>
    <rPh sb="2" eb="4">
      <t>レイネン</t>
    </rPh>
    <rPh sb="7" eb="10">
      <t>リンジテキ</t>
    </rPh>
    <rPh sb="11" eb="13">
      <t>シュウエキ</t>
    </rPh>
    <rPh sb="14" eb="15">
      <t>タ</t>
    </rPh>
    <rPh sb="15" eb="17">
      <t>ダンタイ</t>
    </rPh>
    <rPh sb="18" eb="20">
      <t>エイギョウ</t>
    </rPh>
    <rPh sb="20" eb="22">
      <t>カツドウ</t>
    </rPh>
    <rPh sb="25" eb="27">
      <t>シヨウ</t>
    </rPh>
    <rPh sb="27" eb="28">
      <t>リョウ</t>
    </rPh>
    <rPh sb="28" eb="29">
      <t>キン</t>
    </rPh>
    <rPh sb="30" eb="31">
      <t>フ</t>
    </rPh>
    <rPh sb="32" eb="35">
      <t>フタンキン</t>
    </rPh>
    <rPh sb="35" eb="37">
      <t>シュウニュウ</t>
    </rPh>
    <rPh sb="38" eb="39">
      <t>トモナ</t>
    </rPh>
    <rPh sb="40" eb="41">
      <t>ドウ</t>
    </rPh>
    <rPh sb="41" eb="42">
      <t>エイ</t>
    </rPh>
    <rPh sb="43" eb="45">
      <t>キョウリョウ</t>
    </rPh>
    <rPh sb="45" eb="46">
      <t>カ</t>
    </rPh>
    <rPh sb="46" eb="47">
      <t>カ</t>
    </rPh>
    <rPh sb="47" eb="49">
      <t>ジギョウ</t>
    </rPh>
    <rPh sb="51" eb="52">
      <t>フ</t>
    </rPh>
    <rPh sb="53" eb="55">
      <t>ヒリツ</t>
    </rPh>
    <rPh sb="56" eb="58">
      <t>ジョウショウ</t>
    </rPh>
    <rPh sb="61" eb="63">
      <t>シュウシ</t>
    </rPh>
    <rPh sb="69" eb="70">
      <t>カンガ</t>
    </rPh>
    <rPh sb="74" eb="76">
      <t>コンゴ</t>
    </rPh>
    <rPh sb="77" eb="80">
      <t>ケイカクテキ</t>
    </rPh>
    <rPh sb="81" eb="83">
      <t>ケイエイ</t>
    </rPh>
    <rPh sb="118" eb="120">
      <t>イチネン</t>
    </rPh>
    <rPh sb="120" eb="122">
      <t>イナイ</t>
    </rPh>
    <rPh sb="123" eb="125">
      <t>タンキ</t>
    </rPh>
    <rPh sb="136" eb="138">
      <t>ジュウブン</t>
    </rPh>
    <rPh sb="139" eb="140">
      <t>ユウ</t>
    </rPh>
    <rPh sb="146" eb="148">
      <t>コンゴ</t>
    </rPh>
    <rPh sb="149" eb="151">
      <t>リュウドウ</t>
    </rPh>
    <rPh sb="151" eb="153">
      <t>シサン</t>
    </rPh>
    <rPh sb="153" eb="154">
      <t>ナイ</t>
    </rPh>
    <rPh sb="155" eb="158">
      <t>ミシュウキン</t>
    </rPh>
    <rPh sb="158" eb="160">
      <t>カンリ</t>
    </rPh>
    <rPh sb="161" eb="163">
      <t>キョウカ</t>
    </rPh>
    <rPh sb="164" eb="167">
      <t>ゲンキンカ</t>
    </rPh>
    <rPh sb="168" eb="169">
      <t>ツト</t>
    </rPh>
    <rPh sb="170" eb="172">
      <t>シハラ</t>
    </rPh>
    <rPh sb="172" eb="174">
      <t>ノウリョク</t>
    </rPh>
    <rPh sb="175" eb="176">
      <t>タカ</t>
    </rPh>
    <rPh sb="186" eb="188">
      <t>シンキ</t>
    </rPh>
    <rPh sb="195" eb="196">
      <t>オコナ</t>
    </rPh>
    <rPh sb="199" eb="201">
      <t>ジコ</t>
    </rPh>
    <rPh sb="201" eb="203">
      <t>シホン</t>
    </rPh>
    <rPh sb="203" eb="204">
      <t>ナイ</t>
    </rPh>
    <rPh sb="212" eb="213">
      <t>ツト</t>
    </rPh>
    <rPh sb="219" eb="221">
      <t>コンゴ</t>
    </rPh>
    <rPh sb="241" eb="244">
      <t>リンジテキ</t>
    </rPh>
    <rPh sb="245" eb="247">
      <t>ケイヒ</t>
    </rPh>
    <rPh sb="248" eb="249">
      <t>ゾウ</t>
    </rPh>
    <rPh sb="257" eb="259">
      <t>リョウキン</t>
    </rPh>
    <rPh sb="259" eb="261">
      <t>シュウニュウ</t>
    </rPh>
    <rPh sb="262" eb="264">
      <t>ケイヒ</t>
    </rPh>
    <rPh sb="265" eb="266">
      <t>マカナ</t>
    </rPh>
    <rPh sb="270" eb="272">
      <t>ジョウキョウ</t>
    </rPh>
    <rPh sb="305" eb="306">
      <t>ゾウ</t>
    </rPh>
    <rPh sb="349" eb="351">
      <t>シヒョウ</t>
    </rPh>
    <rPh sb="352" eb="354">
      <t>モクテキ</t>
    </rPh>
    <rPh sb="358" eb="361">
      <t>コウリツテキ</t>
    </rPh>
    <rPh sb="362" eb="364">
      <t>シセツ</t>
    </rPh>
    <rPh sb="365" eb="367">
      <t>カドウ</t>
    </rPh>
    <rPh sb="372" eb="374">
      <t>ハンダン</t>
    </rPh>
    <rPh sb="382" eb="384">
      <t>ロウスイ</t>
    </rPh>
    <rPh sb="384" eb="386">
      <t>タイサク</t>
    </rPh>
    <rPh sb="387" eb="389">
      <t>ミナオ</t>
    </rPh>
    <rPh sb="391" eb="393">
      <t>サクネン</t>
    </rPh>
    <rPh sb="400" eb="402">
      <t>ヒリツ</t>
    </rPh>
    <rPh sb="403" eb="405">
      <t>ジョウショウ</t>
    </rPh>
    <rPh sb="408" eb="410">
      <t>コンゴ</t>
    </rPh>
    <rPh sb="411" eb="413">
      <t>ロウスイ</t>
    </rPh>
    <rPh sb="413" eb="415">
      <t>タイサク</t>
    </rPh>
    <rPh sb="416" eb="418">
      <t>イッソウ</t>
    </rPh>
    <rPh sb="418" eb="420">
      <t>キョウカ</t>
    </rPh>
    <rPh sb="422" eb="424">
      <t>ロウスイ</t>
    </rPh>
    <rPh sb="425" eb="426">
      <t>オオ</t>
    </rPh>
    <rPh sb="427" eb="429">
      <t>カショ</t>
    </rPh>
    <rPh sb="429" eb="432">
      <t>ケイカクテキ</t>
    </rPh>
    <rPh sb="433" eb="435">
      <t>コウシン</t>
    </rPh>
    <rPh sb="435" eb="437">
      <t>ケイカク</t>
    </rPh>
    <rPh sb="438" eb="440">
      <t>サクテイ</t>
    </rPh>
    <rPh sb="441" eb="442">
      <t>ユウ</t>
    </rPh>
    <rPh sb="442" eb="443">
      <t>シュウ</t>
    </rPh>
    <rPh sb="443" eb="444">
      <t>リツ</t>
    </rPh>
    <rPh sb="445" eb="447">
      <t>ゾウカ</t>
    </rPh>
    <rPh sb="448" eb="449">
      <t>ツト</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</si>
</sst>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
      <sz val="6"/>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0" fontId="11" fillId="0" borderId="4" xfId="0" applyFont="1" applyBorder="1" applyAlignment="1">
      <alignment horizontal="center" vertical="center"/>
    </xf>
    <xf numFmtId="0" fontId="11" fillId="0" borderId="0" xfId="0" applyFont="1" applyBorder="1" applyAlignment="1">
      <alignment horizontal="center" vertical="center"/>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9" fontId="3" fillId="0" borderId="8"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7" fillId="0" borderId="4"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1.63</c:v>
                </c:pt>
                <c:pt idx="1">
                  <c:v>0.38</c:v>
                </c:pt>
                <c:pt idx="2">
                  <c:v>0.23</c:v>
                </c:pt>
                <c:pt idx="3">
                  <c:v>0.48</c:v>
                </c:pt>
                <c:pt idx="4">
                  <c:v>0.88</c:v>
                </c:pt>
              </c:numCache>
            </c:numRef>
          </c:val>
        </c:ser>
        <c:dLbls>
          <c:showLegendKey val="0"/>
          <c:showVal val="0"/>
          <c:showCatName val="0"/>
          <c:showSerName val="0"/>
          <c:showPercent val="0"/>
          <c:showBubbleSize val="0"/>
        </c:dLbls>
        <c:gapWidth val="150"/>
        <c:axId val="253209464"/>
        <c:axId val="25319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ser>
        <c:dLbls>
          <c:showLegendKey val="0"/>
          <c:showVal val="0"/>
          <c:showCatName val="0"/>
          <c:showSerName val="0"/>
          <c:showPercent val="0"/>
          <c:showBubbleSize val="0"/>
        </c:dLbls>
        <c:marker val="1"/>
        <c:smooth val="0"/>
        <c:axId val="253209464"/>
        <c:axId val="253191776"/>
      </c:lineChart>
      <c:dateAx>
        <c:axId val="253209464"/>
        <c:scaling>
          <c:orientation val="minMax"/>
        </c:scaling>
        <c:delete val="1"/>
        <c:axPos val="b"/>
        <c:numFmt formatCode="&quot;H&quot;yy" sourceLinked="1"/>
        <c:majorTickMark val="none"/>
        <c:minorTickMark val="none"/>
        <c:tickLblPos val="none"/>
        <c:crossAx val="253191776"/>
        <c:crosses val="autoZero"/>
        <c:auto val="1"/>
        <c:lblOffset val="100"/>
        <c:baseTimeUnit val="years"/>
      </c:dateAx>
      <c:valAx>
        <c:axId val="2531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5320946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61.46</c:v>
                </c:pt>
                <c:pt idx="1">
                  <c:v>60.18</c:v>
                </c:pt>
                <c:pt idx="2">
                  <c:v>60.42</c:v>
                </c:pt>
                <c:pt idx="3">
                  <c:v>61.9</c:v>
                </c:pt>
                <c:pt idx="4">
                  <c:v>61.61</c:v>
                </c:pt>
              </c:numCache>
            </c:numRef>
          </c:val>
        </c:ser>
        <c:dLbls>
          <c:showLegendKey val="0"/>
          <c:showVal val="0"/>
          <c:showCatName val="0"/>
          <c:showSerName val="0"/>
          <c:showPercent val="0"/>
          <c:showBubbleSize val="0"/>
        </c:dLbls>
        <c:gapWidth val="150"/>
        <c:axId val="254406664"/>
        <c:axId val="25440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ser>
        <c:dLbls>
          <c:showLegendKey val="0"/>
          <c:showVal val="0"/>
          <c:showCatName val="0"/>
          <c:showSerName val="0"/>
          <c:showPercent val="0"/>
          <c:showBubbleSize val="0"/>
        </c:dLbls>
        <c:marker val="1"/>
        <c:smooth val="0"/>
        <c:axId val="254406664"/>
        <c:axId val="254407056"/>
      </c:lineChart>
      <c:dateAx>
        <c:axId val="254406664"/>
        <c:scaling>
          <c:orientation val="minMax"/>
        </c:scaling>
        <c:delete val="1"/>
        <c:axPos val="b"/>
        <c:numFmt formatCode="&quot;H&quot;yy" sourceLinked="1"/>
        <c:majorTickMark val="none"/>
        <c:minorTickMark val="none"/>
        <c:tickLblPos val="none"/>
        <c:crossAx val="254407056"/>
        <c:crosses val="autoZero"/>
        <c:auto val="1"/>
        <c:lblOffset val="100"/>
        <c:baseTimeUnit val="years"/>
      </c:dateAx>
      <c:valAx>
        <c:axId val="25440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5440666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82.02</c:v>
                </c:pt>
                <c:pt idx="1">
                  <c:v>82.88</c:v>
                </c:pt>
                <c:pt idx="2">
                  <c:v>81.239999999999995</c:v>
                </c:pt>
                <c:pt idx="3">
                  <c:v>78.599999999999994</c:v>
                </c:pt>
                <c:pt idx="4">
                  <c:v>79.05</c:v>
                </c:pt>
              </c:numCache>
            </c:numRef>
          </c:val>
        </c:ser>
        <c:dLbls>
          <c:showLegendKey val="0"/>
          <c:showVal val="0"/>
          <c:showCatName val="0"/>
          <c:showSerName val="0"/>
          <c:showPercent val="0"/>
          <c:showBubbleSize val="0"/>
        </c:dLbls>
        <c:gapWidth val="150"/>
        <c:axId val="254408232"/>
        <c:axId val="25440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ser>
        <c:dLbls>
          <c:showLegendKey val="0"/>
          <c:showVal val="0"/>
          <c:showCatName val="0"/>
          <c:showSerName val="0"/>
          <c:showPercent val="0"/>
          <c:showBubbleSize val="0"/>
        </c:dLbls>
        <c:marker val="1"/>
        <c:smooth val="0"/>
        <c:axId val="254408232"/>
        <c:axId val="254408624"/>
      </c:lineChart>
      <c:dateAx>
        <c:axId val="254408232"/>
        <c:scaling>
          <c:orientation val="minMax"/>
        </c:scaling>
        <c:delete val="1"/>
        <c:axPos val="b"/>
        <c:numFmt formatCode="&quot;H&quot;yy" sourceLinked="1"/>
        <c:majorTickMark val="none"/>
        <c:minorTickMark val="none"/>
        <c:tickLblPos val="none"/>
        <c:crossAx val="254408624"/>
        <c:crosses val="autoZero"/>
        <c:auto val="1"/>
        <c:lblOffset val="100"/>
        <c:baseTimeUnit val="years"/>
      </c:dateAx>
      <c:valAx>
        <c:axId val="25440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5440823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108.96</c:v>
                </c:pt>
                <c:pt idx="1">
                  <c:v>91.1</c:v>
                </c:pt>
                <c:pt idx="2">
                  <c:v>106.16</c:v>
                </c:pt>
                <c:pt idx="3">
                  <c:v>106.8</c:v>
                </c:pt>
                <c:pt idx="4">
                  <c:v>108.37</c:v>
                </c:pt>
              </c:numCache>
            </c:numRef>
          </c:val>
        </c:ser>
        <c:dLbls>
          <c:showLegendKey val="0"/>
          <c:showVal val="0"/>
          <c:showCatName val="0"/>
          <c:showSerName val="0"/>
          <c:showPercent val="0"/>
          <c:showBubbleSize val="0"/>
        </c:dLbls>
        <c:gapWidth val="150"/>
        <c:axId val="253156712"/>
        <c:axId val="25315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ser>
        <c:dLbls>
          <c:showLegendKey val="0"/>
          <c:showVal val="0"/>
          <c:showCatName val="0"/>
          <c:showSerName val="0"/>
          <c:showPercent val="0"/>
          <c:showBubbleSize val="0"/>
        </c:dLbls>
        <c:marker val="1"/>
        <c:smooth val="0"/>
        <c:axId val="253156712"/>
        <c:axId val="253157096"/>
      </c:lineChart>
      <c:dateAx>
        <c:axId val="253156712"/>
        <c:scaling>
          <c:orientation val="minMax"/>
        </c:scaling>
        <c:delete val="1"/>
        <c:axPos val="b"/>
        <c:numFmt formatCode="&quot;H&quot;yy" sourceLinked="1"/>
        <c:majorTickMark val="none"/>
        <c:minorTickMark val="none"/>
        <c:tickLblPos val="none"/>
        <c:crossAx val="253157096"/>
        <c:crosses val="autoZero"/>
        <c:auto val="1"/>
        <c:lblOffset val="100"/>
        <c:baseTimeUnit val="years"/>
      </c:dateAx>
      <c:valAx>
        <c:axId val="253157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5315671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62.34</c:v>
                </c:pt>
                <c:pt idx="1">
                  <c:v>62.31</c:v>
                </c:pt>
                <c:pt idx="2">
                  <c:v>64.069999999999993</c:v>
                </c:pt>
                <c:pt idx="3">
                  <c:v>65.17</c:v>
                </c:pt>
                <c:pt idx="4">
                  <c:v>64.7</c:v>
                </c:pt>
              </c:numCache>
            </c:numRef>
          </c:val>
        </c:ser>
        <c:dLbls>
          <c:showLegendKey val="0"/>
          <c:showVal val="0"/>
          <c:showCatName val="0"/>
          <c:showSerName val="0"/>
          <c:showPercent val="0"/>
          <c:showBubbleSize val="0"/>
        </c:dLbls>
        <c:gapWidth val="150"/>
        <c:axId val="253916720"/>
        <c:axId val="25391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ser>
        <c:dLbls>
          <c:showLegendKey val="0"/>
          <c:showVal val="0"/>
          <c:showCatName val="0"/>
          <c:showSerName val="0"/>
          <c:showPercent val="0"/>
          <c:showBubbleSize val="0"/>
        </c:dLbls>
        <c:marker val="1"/>
        <c:smooth val="0"/>
        <c:axId val="253916720"/>
        <c:axId val="253917104"/>
      </c:lineChart>
      <c:dateAx>
        <c:axId val="253916720"/>
        <c:scaling>
          <c:orientation val="minMax"/>
        </c:scaling>
        <c:delete val="1"/>
        <c:axPos val="b"/>
        <c:numFmt formatCode="&quot;H&quot;yy" sourceLinked="1"/>
        <c:majorTickMark val="none"/>
        <c:minorTickMark val="none"/>
        <c:tickLblPos val="none"/>
        <c:crossAx val="253917104"/>
        <c:crosses val="autoZero"/>
        <c:auto val="1"/>
        <c:lblOffset val="100"/>
        <c:baseTimeUnit val="years"/>
      </c:dateAx>
      <c:valAx>
        <c:axId val="25391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5391672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28.09</c:v>
                </c:pt>
                <c:pt idx="1">
                  <c:v>40.729999999999997</c:v>
                </c:pt>
                <c:pt idx="2">
                  <c:v>45.05</c:v>
                </c:pt>
                <c:pt idx="3">
                  <c:v>49.96</c:v>
                </c:pt>
                <c:pt idx="4">
                  <c:v>52.18</c:v>
                </c:pt>
              </c:numCache>
            </c:numRef>
          </c:val>
        </c:ser>
        <c:dLbls>
          <c:showLegendKey val="0"/>
          <c:showVal val="0"/>
          <c:showCatName val="0"/>
          <c:showSerName val="0"/>
          <c:showPercent val="0"/>
          <c:showBubbleSize val="0"/>
        </c:dLbls>
        <c:gapWidth val="150"/>
        <c:axId val="253996680"/>
        <c:axId val="25399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ser>
        <c:dLbls>
          <c:showLegendKey val="0"/>
          <c:showVal val="0"/>
          <c:showCatName val="0"/>
          <c:showSerName val="0"/>
          <c:showPercent val="0"/>
          <c:showBubbleSize val="0"/>
        </c:dLbls>
        <c:marker val="1"/>
        <c:smooth val="0"/>
        <c:axId val="253996680"/>
        <c:axId val="253997064"/>
      </c:lineChart>
      <c:dateAx>
        <c:axId val="253996680"/>
        <c:scaling>
          <c:orientation val="minMax"/>
        </c:scaling>
        <c:delete val="1"/>
        <c:axPos val="b"/>
        <c:numFmt formatCode="&quot;H&quot;yy" sourceLinked="1"/>
        <c:majorTickMark val="none"/>
        <c:minorTickMark val="none"/>
        <c:tickLblPos val="none"/>
        <c:crossAx val="253997064"/>
        <c:crosses val="autoZero"/>
        <c:auto val="1"/>
        <c:lblOffset val="100"/>
        <c:baseTimeUnit val="years"/>
      </c:dateAx>
      <c:valAx>
        <c:axId val="25399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5399668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686864"/>
        <c:axId val="25368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ser>
        <c:dLbls>
          <c:showLegendKey val="0"/>
          <c:showVal val="0"/>
          <c:showCatName val="0"/>
          <c:showSerName val="0"/>
          <c:showPercent val="0"/>
          <c:showBubbleSize val="0"/>
        </c:dLbls>
        <c:marker val="1"/>
        <c:smooth val="0"/>
        <c:axId val="253686864"/>
        <c:axId val="253687256"/>
      </c:lineChart>
      <c:dateAx>
        <c:axId val="253686864"/>
        <c:scaling>
          <c:orientation val="minMax"/>
        </c:scaling>
        <c:delete val="1"/>
        <c:axPos val="b"/>
        <c:numFmt formatCode="&quot;H&quot;yy" sourceLinked="1"/>
        <c:majorTickMark val="none"/>
        <c:minorTickMark val="none"/>
        <c:tickLblPos val="none"/>
        <c:crossAx val="253687256"/>
        <c:crosses val="autoZero"/>
        <c:auto val="1"/>
        <c:lblOffset val="100"/>
        <c:baseTimeUnit val="years"/>
      </c:dateAx>
      <c:valAx>
        <c:axId val="253687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5368686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6014.56</c:v>
                </c:pt>
                <c:pt idx="1">
                  <c:v>7162.28</c:v>
                </c:pt>
                <c:pt idx="2">
                  <c:v>3730.72</c:v>
                </c:pt>
                <c:pt idx="3">
                  <c:v>5742.25</c:v>
                </c:pt>
                <c:pt idx="4">
                  <c:v>5651.1</c:v>
                </c:pt>
              </c:numCache>
            </c:numRef>
          </c:val>
        </c:ser>
        <c:dLbls>
          <c:showLegendKey val="0"/>
          <c:showVal val="0"/>
          <c:showCatName val="0"/>
          <c:showSerName val="0"/>
          <c:showPercent val="0"/>
          <c:showBubbleSize val="0"/>
        </c:dLbls>
        <c:gapWidth val="150"/>
        <c:axId val="253688432"/>
        <c:axId val="25368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ser>
        <c:dLbls>
          <c:showLegendKey val="0"/>
          <c:showVal val="0"/>
          <c:showCatName val="0"/>
          <c:showSerName val="0"/>
          <c:showPercent val="0"/>
          <c:showBubbleSize val="0"/>
        </c:dLbls>
        <c:marker val="1"/>
        <c:smooth val="0"/>
        <c:axId val="253688432"/>
        <c:axId val="253688824"/>
      </c:lineChart>
      <c:dateAx>
        <c:axId val="253688432"/>
        <c:scaling>
          <c:orientation val="minMax"/>
        </c:scaling>
        <c:delete val="1"/>
        <c:axPos val="b"/>
        <c:numFmt formatCode="&quot;H&quot;yy" sourceLinked="1"/>
        <c:majorTickMark val="none"/>
        <c:minorTickMark val="none"/>
        <c:tickLblPos val="none"/>
        <c:crossAx val="253688824"/>
        <c:crosses val="autoZero"/>
        <c:auto val="1"/>
        <c:lblOffset val="100"/>
        <c:baseTimeUnit val="years"/>
      </c:dateAx>
      <c:valAx>
        <c:axId val="253688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5368843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90.89</c:v>
                </c:pt>
                <c:pt idx="1">
                  <c:v>90.47</c:v>
                </c:pt>
                <c:pt idx="2">
                  <c:v>89.74</c:v>
                </c:pt>
                <c:pt idx="3">
                  <c:v>86.62</c:v>
                </c:pt>
                <c:pt idx="4">
                  <c:v>81.97</c:v>
                </c:pt>
              </c:numCache>
            </c:numRef>
          </c:val>
        </c:ser>
        <c:dLbls>
          <c:showLegendKey val="0"/>
          <c:showVal val="0"/>
          <c:showCatName val="0"/>
          <c:showSerName val="0"/>
          <c:showPercent val="0"/>
          <c:showBubbleSize val="0"/>
        </c:dLbls>
        <c:gapWidth val="150"/>
        <c:axId val="253690000"/>
        <c:axId val="25369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ser>
        <c:dLbls>
          <c:showLegendKey val="0"/>
          <c:showVal val="0"/>
          <c:showCatName val="0"/>
          <c:showSerName val="0"/>
          <c:showPercent val="0"/>
          <c:showBubbleSize val="0"/>
        </c:dLbls>
        <c:marker val="1"/>
        <c:smooth val="0"/>
        <c:axId val="253690000"/>
        <c:axId val="253690392"/>
      </c:lineChart>
      <c:dateAx>
        <c:axId val="253690000"/>
        <c:scaling>
          <c:orientation val="minMax"/>
        </c:scaling>
        <c:delete val="1"/>
        <c:axPos val="b"/>
        <c:numFmt formatCode="&quot;H&quot;yy" sourceLinked="1"/>
        <c:majorTickMark val="none"/>
        <c:minorTickMark val="none"/>
        <c:tickLblPos val="none"/>
        <c:crossAx val="253690392"/>
        <c:crosses val="autoZero"/>
        <c:auto val="1"/>
        <c:lblOffset val="100"/>
        <c:baseTimeUnit val="years"/>
      </c:dateAx>
      <c:valAx>
        <c:axId val="253690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5369000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106.52</c:v>
                </c:pt>
                <c:pt idx="1">
                  <c:v>88.48</c:v>
                </c:pt>
                <c:pt idx="2">
                  <c:v>103.62</c:v>
                </c:pt>
                <c:pt idx="3">
                  <c:v>104.29</c:v>
                </c:pt>
                <c:pt idx="4">
                  <c:v>100.63</c:v>
                </c:pt>
              </c:numCache>
            </c:numRef>
          </c:val>
        </c:ser>
        <c:dLbls>
          <c:showLegendKey val="0"/>
          <c:showVal val="0"/>
          <c:showCatName val="0"/>
          <c:showSerName val="0"/>
          <c:showPercent val="0"/>
          <c:showBubbleSize val="0"/>
        </c:dLbls>
        <c:gapWidth val="150"/>
        <c:axId val="253728480"/>
        <c:axId val="25372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ser>
        <c:dLbls>
          <c:showLegendKey val="0"/>
          <c:showVal val="0"/>
          <c:showCatName val="0"/>
          <c:showSerName val="0"/>
          <c:showPercent val="0"/>
          <c:showBubbleSize val="0"/>
        </c:dLbls>
        <c:marker val="1"/>
        <c:smooth val="0"/>
        <c:axId val="253728480"/>
        <c:axId val="253728872"/>
      </c:lineChart>
      <c:dateAx>
        <c:axId val="253728480"/>
        <c:scaling>
          <c:orientation val="minMax"/>
        </c:scaling>
        <c:delete val="1"/>
        <c:axPos val="b"/>
        <c:numFmt formatCode="&quot;H&quot;yy" sourceLinked="1"/>
        <c:majorTickMark val="none"/>
        <c:minorTickMark val="none"/>
        <c:tickLblPos val="none"/>
        <c:crossAx val="253728872"/>
        <c:crosses val="autoZero"/>
        <c:auto val="1"/>
        <c:lblOffset val="100"/>
        <c:baseTimeUnit val="years"/>
      </c:dateAx>
      <c:valAx>
        <c:axId val="25372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5372848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205.65</c:v>
                </c:pt>
                <c:pt idx="1">
                  <c:v>247.59</c:v>
                </c:pt>
                <c:pt idx="2">
                  <c:v>212.62</c:v>
                </c:pt>
                <c:pt idx="3">
                  <c:v>210.23</c:v>
                </c:pt>
                <c:pt idx="4">
                  <c:v>217.78</c:v>
                </c:pt>
              </c:numCache>
            </c:numRef>
          </c:val>
        </c:ser>
        <c:dLbls>
          <c:showLegendKey val="0"/>
          <c:showVal val="0"/>
          <c:showCatName val="0"/>
          <c:showSerName val="0"/>
          <c:showPercent val="0"/>
          <c:showBubbleSize val="0"/>
        </c:dLbls>
        <c:gapWidth val="150"/>
        <c:axId val="253730048"/>
        <c:axId val="25373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ser>
        <c:dLbls>
          <c:showLegendKey val="0"/>
          <c:showVal val="0"/>
          <c:showCatName val="0"/>
          <c:showSerName val="0"/>
          <c:showPercent val="0"/>
          <c:showBubbleSize val="0"/>
        </c:dLbls>
        <c:marker val="1"/>
        <c:smooth val="0"/>
        <c:axId val="253730048"/>
        <c:axId val="253730440"/>
      </c:lineChart>
      <c:dateAx>
        <c:axId val="253730048"/>
        <c:scaling>
          <c:orientation val="minMax"/>
        </c:scaling>
        <c:delete val="1"/>
        <c:axPos val="b"/>
        <c:numFmt formatCode="&quot;H&quot;yy" sourceLinked="1"/>
        <c:majorTickMark val="none"/>
        <c:minorTickMark val="none"/>
        <c:tickLblPos val="none"/>
        <c:crossAx val="253730440"/>
        <c:crosses val="autoZero"/>
        <c:auto val="1"/>
        <c:lblOffset val="100"/>
        <c:baseTimeUnit val="years"/>
      </c:dateAx>
      <c:valAx>
        <c:axId val="25373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5373004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【112.01】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【264.97】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【266.61】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【89.80】</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【60.00】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【168.38】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【103.24】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【49.59】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【19.44】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4" zoomScale="85" zoomScaleNormal="85" workbookViewId="0">
      <selection activeCell="BG35" sqref="BG35"/>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3" t="s">
        <v>0</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row>
    <row r="3" spans="1:78" ht="9.75" customHeight="1" x14ac:dyDescent="0.15">
      <c r="A3" s="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row>
    <row r="4" spans="1:78" ht="9.75" customHeight="1" x14ac:dyDescent="0.15">
      <c r="A4" s="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月新水道企業団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5</v>
      </c>
      <c r="C7" s="48"/>
      <c r="D7" s="48"/>
      <c r="E7" s="48"/>
      <c r="F7" s="48"/>
      <c r="G7" s="48"/>
      <c r="H7" s="48"/>
      <c r="I7" s="47" t="s">
        <v>11</v>
      </c>
      <c r="J7" s="48"/>
      <c r="K7" s="48"/>
      <c r="L7" s="48"/>
      <c r="M7" s="48"/>
      <c r="N7" s="48"/>
      <c r="O7" s="49"/>
      <c r="P7" s="50" t="s">
        <v>4</v>
      </c>
      <c r="Q7" s="50"/>
      <c r="R7" s="50"/>
      <c r="S7" s="50"/>
      <c r="T7" s="50"/>
      <c r="U7" s="50"/>
      <c r="V7" s="50"/>
      <c r="W7" s="50" t="s">
        <v>12</v>
      </c>
      <c r="X7" s="50"/>
      <c r="Y7" s="50"/>
      <c r="Z7" s="50"/>
      <c r="AA7" s="50"/>
      <c r="AB7" s="50"/>
      <c r="AC7" s="50"/>
      <c r="AD7" s="50" t="s">
        <v>3</v>
      </c>
      <c r="AE7" s="50"/>
      <c r="AF7" s="50"/>
      <c r="AG7" s="50"/>
      <c r="AH7" s="50"/>
      <c r="AI7" s="50"/>
      <c r="AJ7" s="50"/>
      <c r="AK7" s="7"/>
      <c r="AL7" s="50" t="s">
        <v>15</v>
      </c>
      <c r="AM7" s="50"/>
      <c r="AN7" s="50"/>
      <c r="AO7" s="50"/>
      <c r="AP7" s="50"/>
      <c r="AQ7" s="50"/>
      <c r="AR7" s="50"/>
      <c r="AS7" s="50"/>
      <c r="AT7" s="47" t="s">
        <v>9</v>
      </c>
      <c r="AU7" s="48"/>
      <c r="AV7" s="48"/>
      <c r="AW7" s="48"/>
      <c r="AX7" s="48"/>
      <c r="AY7" s="48"/>
      <c r="AZ7" s="48"/>
      <c r="BA7" s="48"/>
      <c r="BB7" s="50" t="s">
        <v>16</v>
      </c>
      <c r="BC7" s="50"/>
      <c r="BD7" s="50"/>
      <c r="BE7" s="50"/>
      <c r="BF7" s="50"/>
      <c r="BG7" s="50"/>
      <c r="BH7" s="50"/>
      <c r="BI7" s="50"/>
      <c r="BJ7" s="3"/>
      <c r="BK7" s="3"/>
      <c r="BL7" s="16" t="s">
        <v>17</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A8</v>
      </c>
      <c r="X8" s="54"/>
      <c r="Y8" s="54"/>
      <c r="Z8" s="54"/>
      <c r="AA8" s="54"/>
      <c r="AB8" s="54"/>
      <c r="AC8" s="54"/>
      <c r="AD8" s="54" t="str">
        <f>データ!$M$6</f>
        <v>非設置</v>
      </c>
      <c r="AE8" s="54"/>
      <c r="AF8" s="54"/>
      <c r="AG8" s="54"/>
      <c r="AH8" s="54"/>
      <c r="AI8" s="54"/>
      <c r="AJ8" s="54"/>
      <c r="AK8" s="7"/>
      <c r="AL8" s="57" t="str">
        <f>データ!$R$6</f>
        <v>-</v>
      </c>
      <c r="AM8" s="57"/>
      <c r="AN8" s="57"/>
      <c r="AO8" s="57"/>
      <c r="AP8" s="57"/>
      <c r="AQ8" s="57"/>
      <c r="AR8" s="57"/>
      <c r="AS8" s="57"/>
      <c r="AT8" s="58" t="str">
        <f>データ!$S$6</f>
        <v>-</v>
      </c>
      <c r="AU8" s="59"/>
      <c r="AV8" s="59"/>
      <c r="AW8" s="59"/>
      <c r="AX8" s="59"/>
      <c r="AY8" s="59"/>
      <c r="AZ8" s="59"/>
      <c r="BA8" s="59"/>
      <c r="BB8" s="60" t="str">
        <f>データ!$T$6</f>
        <v>-</v>
      </c>
      <c r="BC8" s="60"/>
      <c r="BD8" s="60"/>
      <c r="BE8" s="60"/>
      <c r="BF8" s="60"/>
      <c r="BG8" s="60"/>
      <c r="BH8" s="60"/>
      <c r="BI8" s="60"/>
      <c r="BJ8" s="3"/>
      <c r="BK8" s="3"/>
      <c r="BL8" s="67" t="s">
        <v>10</v>
      </c>
      <c r="BM8" s="68"/>
      <c r="BN8" s="18" t="s">
        <v>19</v>
      </c>
      <c r="BO8" s="21"/>
      <c r="BP8" s="21"/>
      <c r="BQ8" s="21"/>
      <c r="BR8" s="21"/>
      <c r="BS8" s="21"/>
      <c r="BT8" s="21"/>
      <c r="BU8" s="21"/>
      <c r="BV8" s="21"/>
      <c r="BW8" s="21"/>
      <c r="BX8" s="21"/>
      <c r="BY8" s="25"/>
    </row>
    <row r="9" spans="1:78" ht="18.75" customHeight="1" x14ac:dyDescent="0.15">
      <c r="A9" s="2"/>
      <c r="B9" s="47" t="s">
        <v>21</v>
      </c>
      <c r="C9" s="48"/>
      <c r="D9" s="48"/>
      <c r="E9" s="48"/>
      <c r="F9" s="48"/>
      <c r="G9" s="48"/>
      <c r="H9" s="48"/>
      <c r="I9" s="47" t="s">
        <v>22</v>
      </c>
      <c r="J9" s="48"/>
      <c r="K9" s="48"/>
      <c r="L9" s="48"/>
      <c r="M9" s="48"/>
      <c r="N9" s="48"/>
      <c r="O9" s="49"/>
      <c r="P9" s="50" t="s">
        <v>24</v>
      </c>
      <c r="Q9" s="50"/>
      <c r="R9" s="50"/>
      <c r="S9" s="50"/>
      <c r="T9" s="50"/>
      <c r="U9" s="50"/>
      <c r="V9" s="50"/>
      <c r="W9" s="50" t="s">
        <v>20</v>
      </c>
      <c r="X9" s="50"/>
      <c r="Y9" s="50"/>
      <c r="Z9" s="50"/>
      <c r="AA9" s="50"/>
      <c r="AB9" s="50"/>
      <c r="AC9" s="50"/>
      <c r="AD9" s="2"/>
      <c r="AE9" s="2"/>
      <c r="AF9" s="2"/>
      <c r="AG9" s="2"/>
      <c r="AH9" s="7"/>
      <c r="AI9" s="7"/>
      <c r="AJ9" s="7"/>
      <c r="AK9" s="7"/>
      <c r="AL9" s="50" t="s">
        <v>25</v>
      </c>
      <c r="AM9" s="50"/>
      <c r="AN9" s="50"/>
      <c r="AO9" s="50"/>
      <c r="AP9" s="50"/>
      <c r="AQ9" s="50"/>
      <c r="AR9" s="50"/>
      <c r="AS9" s="50"/>
      <c r="AT9" s="47" t="s">
        <v>29</v>
      </c>
      <c r="AU9" s="48"/>
      <c r="AV9" s="48"/>
      <c r="AW9" s="48"/>
      <c r="AX9" s="48"/>
      <c r="AY9" s="48"/>
      <c r="AZ9" s="48"/>
      <c r="BA9" s="48"/>
      <c r="BB9" s="50" t="s">
        <v>14</v>
      </c>
      <c r="BC9" s="50"/>
      <c r="BD9" s="50"/>
      <c r="BE9" s="50"/>
      <c r="BF9" s="50"/>
      <c r="BG9" s="50"/>
      <c r="BH9" s="50"/>
      <c r="BI9" s="50"/>
      <c r="BJ9" s="3"/>
      <c r="BK9" s="3"/>
      <c r="BL9" s="55" t="s">
        <v>30</v>
      </c>
      <c r="BM9" s="56"/>
      <c r="BN9" s="19" t="s">
        <v>32</v>
      </c>
      <c r="BO9" s="22"/>
      <c r="BP9" s="22"/>
      <c r="BQ9" s="22"/>
      <c r="BR9" s="22"/>
      <c r="BS9" s="22"/>
      <c r="BT9" s="22"/>
      <c r="BU9" s="22"/>
      <c r="BV9" s="22"/>
      <c r="BW9" s="22"/>
      <c r="BX9" s="22"/>
      <c r="BY9" s="26"/>
    </row>
    <row r="10" spans="1:78" ht="18.75" customHeight="1" x14ac:dyDescent="0.15">
      <c r="A10" s="2"/>
      <c r="B10" s="58" t="str">
        <f>データ!$N$6</f>
        <v>-</v>
      </c>
      <c r="C10" s="59"/>
      <c r="D10" s="59"/>
      <c r="E10" s="59"/>
      <c r="F10" s="59"/>
      <c r="G10" s="59"/>
      <c r="H10" s="59"/>
      <c r="I10" s="58">
        <f>データ!$O$6</f>
        <v>90.03</v>
      </c>
      <c r="J10" s="59"/>
      <c r="K10" s="59"/>
      <c r="L10" s="59"/>
      <c r="M10" s="59"/>
      <c r="N10" s="59"/>
      <c r="O10" s="66"/>
      <c r="P10" s="60">
        <f>データ!$P$6</f>
        <v>92.84</v>
      </c>
      <c r="Q10" s="60"/>
      <c r="R10" s="60"/>
      <c r="S10" s="60"/>
      <c r="T10" s="60"/>
      <c r="U10" s="60"/>
      <c r="V10" s="60"/>
      <c r="W10" s="57">
        <f>データ!$Q$6</f>
        <v>4664</v>
      </c>
      <c r="X10" s="57"/>
      <c r="Y10" s="57"/>
      <c r="Z10" s="57"/>
      <c r="AA10" s="57"/>
      <c r="AB10" s="57"/>
      <c r="AC10" s="57"/>
      <c r="AD10" s="2"/>
      <c r="AE10" s="2"/>
      <c r="AF10" s="2"/>
      <c r="AG10" s="2"/>
      <c r="AH10" s="7"/>
      <c r="AI10" s="7"/>
      <c r="AJ10" s="7"/>
      <c r="AK10" s="7"/>
      <c r="AL10" s="57">
        <f>データ!$U$6</f>
        <v>5657</v>
      </c>
      <c r="AM10" s="57"/>
      <c r="AN10" s="57"/>
      <c r="AO10" s="57"/>
      <c r="AP10" s="57"/>
      <c r="AQ10" s="57"/>
      <c r="AR10" s="57"/>
      <c r="AS10" s="57"/>
      <c r="AT10" s="58">
        <f>データ!$V$6</f>
        <v>119</v>
      </c>
      <c r="AU10" s="59"/>
      <c r="AV10" s="59"/>
      <c r="AW10" s="59"/>
      <c r="AX10" s="59"/>
      <c r="AY10" s="59"/>
      <c r="AZ10" s="59"/>
      <c r="BA10" s="59"/>
      <c r="BB10" s="60">
        <f>データ!$W$6</f>
        <v>47.54</v>
      </c>
      <c r="BC10" s="60"/>
      <c r="BD10" s="60"/>
      <c r="BE10" s="60"/>
      <c r="BF10" s="60"/>
      <c r="BG10" s="60"/>
      <c r="BH10" s="60"/>
      <c r="BI10" s="60"/>
      <c r="BJ10" s="2"/>
      <c r="BK10" s="2"/>
      <c r="BL10" s="61" t="s">
        <v>34</v>
      </c>
      <c r="BM10" s="62"/>
      <c r="BN10" s="20" t="s">
        <v>35</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36</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75" t="s">
        <v>38</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81" t="s">
        <v>39</v>
      </c>
      <c r="BM14" s="82"/>
      <c r="BN14" s="82"/>
      <c r="BO14" s="82"/>
      <c r="BP14" s="82"/>
      <c r="BQ14" s="82"/>
      <c r="BR14" s="82"/>
      <c r="BS14" s="82"/>
      <c r="BT14" s="82"/>
      <c r="BU14" s="82"/>
      <c r="BV14" s="82"/>
      <c r="BW14" s="82"/>
      <c r="BX14" s="82"/>
      <c r="BY14" s="82"/>
      <c r="BZ14" s="83"/>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84"/>
      <c r="BM15" s="85"/>
      <c r="BN15" s="85"/>
      <c r="BO15" s="85"/>
      <c r="BP15" s="85"/>
      <c r="BQ15" s="85"/>
      <c r="BR15" s="85"/>
      <c r="BS15" s="85"/>
      <c r="BT15" s="85"/>
      <c r="BU15" s="85"/>
      <c r="BV15" s="85"/>
      <c r="BW15" s="85"/>
      <c r="BX15" s="85"/>
      <c r="BY15" s="85"/>
      <c r="BZ15" s="86"/>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69" t="s">
        <v>111</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69"/>
      <c r="BM44" s="70"/>
      <c r="BN44" s="70"/>
      <c r="BO44" s="70"/>
      <c r="BP44" s="70"/>
      <c r="BQ44" s="70"/>
      <c r="BR44" s="70"/>
      <c r="BS44" s="70"/>
      <c r="BT44" s="70"/>
      <c r="BU44" s="70"/>
      <c r="BV44" s="70"/>
      <c r="BW44" s="70"/>
      <c r="BX44" s="70"/>
      <c r="BY44" s="70"/>
      <c r="BZ44" s="71"/>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81" t="s">
        <v>41</v>
      </c>
      <c r="BM45" s="82"/>
      <c r="BN45" s="82"/>
      <c r="BO45" s="82"/>
      <c r="BP45" s="82"/>
      <c r="BQ45" s="82"/>
      <c r="BR45" s="82"/>
      <c r="BS45" s="82"/>
      <c r="BT45" s="82"/>
      <c r="BU45" s="82"/>
      <c r="BV45" s="82"/>
      <c r="BW45" s="82"/>
      <c r="BX45" s="82"/>
      <c r="BY45" s="82"/>
      <c r="BZ45" s="83"/>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84"/>
      <c r="BM46" s="85"/>
      <c r="BN46" s="85"/>
      <c r="BO46" s="85"/>
      <c r="BP46" s="85"/>
      <c r="BQ46" s="85"/>
      <c r="BR46" s="85"/>
      <c r="BS46" s="85"/>
      <c r="BT46" s="85"/>
      <c r="BU46" s="85"/>
      <c r="BV46" s="85"/>
      <c r="BW46" s="85"/>
      <c r="BX46" s="85"/>
      <c r="BY46" s="85"/>
      <c r="BZ46" s="86"/>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69" t="s">
        <v>110</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69"/>
      <c r="BM59" s="70"/>
      <c r="BN59" s="70"/>
      <c r="BO59" s="70"/>
      <c r="BP59" s="70"/>
      <c r="BQ59" s="70"/>
      <c r="BR59" s="70"/>
      <c r="BS59" s="70"/>
      <c r="BT59" s="70"/>
      <c r="BU59" s="70"/>
      <c r="BV59" s="70"/>
      <c r="BW59" s="70"/>
      <c r="BX59" s="70"/>
      <c r="BY59" s="70"/>
      <c r="BZ59" s="71"/>
    </row>
    <row r="60" spans="1:78" ht="13.5" customHeight="1" x14ac:dyDescent="0.15">
      <c r="A60" s="2"/>
      <c r="B60" s="78" t="s">
        <v>8</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69"/>
      <c r="BM60" s="70"/>
      <c r="BN60" s="70"/>
      <c r="BO60" s="70"/>
      <c r="BP60" s="70"/>
      <c r="BQ60" s="70"/>
      <c r="BR60" s="70"/>
      <c r="BS60" s="70"/>
      <c r="BT60" s="70"/>
      <c r="BU60" s="70"/>
      <c r="BV60" s="70"/>
      <c r="BW60" s="70"/>
      <c r="BX60" s="70"/>
      <c r="BY60" s="70"/>
      <c r="BZ60" s="71"/>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69"/>
      <c r="BM63" s="70"/>
      <c r="BN63" s="70"/>
      <c r="BO63" s="70"/>
      <c r="BP63" s="70"/>
      <c r="BQ63" s="70"/>
      <c r="BR63" s="70"/>
      <c r="BS63" s="70"/>
      <c r="BT63" s="70"/>
      <c r="BU63" s="70"/>
      <c r="BV63" s="70"/>
      <c r="BW63" s="70"/>
      <c r="BX63" s="70"/>
      <c r="BY63" s="70"/>
      <c r="BZ63" s="71"/>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81" t="s">
        <v>7</v>
      </c>
      <c r="BM64" s="82"/>
      <c r="BN64" s="82"/>
      <c r="BO64" s="82"/>
      <c r="BP64" s="82"/>
      <c r="BQ64" s="82"/>
      <c r="BR64" s="82"/>
      <c r="BS64" s="82"/>
      <c r="BT64" s="82"/>
      <c r="BU64" s="82"/>
      <c r="BV64" s="82"/>
      <c r="BW64" s="82"/>
      <c r="BX64" s="82"/>
      <c r="BY64" s="82"/>
      <c r="BZ64" s="83"/>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84"/>
      <c r="BM65" s="85"/>
      <c r="BN65" s="85"/>
      <c r="BO65" s="85"/>
      <c r="BP65" s="85"/>
      <c r="BQ65" s="85"/>
      <c r="BR65" s="85"/>
      <c r="BS65" s="85"/>
      <c r="BT65" s="85"/>
      <c r="BU65" s="85"/>
      <c r="BV65" s="85"/>
      <c r="BW65" s="85"/>
      <c r="BX65" s="85"/>
      <c r="BY65" s="85"/>
      <c r="BZ65" s="86"/>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69" t="s">
        <v>109</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72"/>
      <c r="BM82" s="73"/>
      <c r="BN82" s="73"/>
      <c r="BO82" s="73"/>
      <c r="BP82" s="73"/>
      <c r="BQ82" s="73"/>
      <c r="BR82" s="73"/>
      <c r="BS82" s="73"/>
      <c r="BT82" s="73"/>
      <c r="BU82" s="73"/>
      <c r="BV82" s="73"/>
      <c r="BW82" s="73"/>
      <c r="BX82" s="73"/>
      <c r="BY82" s="73"/>
      <c r="BZ82" s="74"/>
    </row>
    <row r="83" spans="1:78" x14ac:dyDescent="0.15">
      <c r="C83" s="12"/>
    </row>
    <row r="84" spans="1:78" hidden="1" x14ac:dyDescent="0.15">
      <c r="B84" s="6" t="s">
        <v>42</v>
      </c>
      <c r="C84" s="6"/>
      <c r="D84" s="6"/>
      <c r="E84" s="6" t="s">
        <v>44</v>
      </c>
      <c r="F84" s="6" t="s">
        <v>46</v>
      </c>
      <c r="G84" s="6" t="s">
        <v>47</v>
      </c>
      <c r="H84" s="6" t="s">
        <v>40</v>
      </c>
      <c r="I84" s="6" t="s">
        <v>6</v>
      </c>
      <c r="J84" s="6" t="s">
        <v>27</v>
      </c>
      <c r="K84" s="6" t="s">
        <v>48</v>
      </c>
      <c r="L84" s="6" t="s">
        <v>50</v>
      </c>
      <c r="M84" s="6" t="s">
        <v>31</v>
      </c>
      <c r="N84" s="6" t="s">
        <v>52</v>
      </c>
      <c r="O84" s="6" t="s">
        <v>54</v>
      </c>
    </row>
    <row r="85" spans="1:78" hidden="1" x14ac:dyDescent="0.15">
      <c r="B85" s="6"/>
      <c r="C85" s="6"/>
      <c r="D85" s="6"/>
      <c r="E85" s="6" t="str">
        <f>データ!AH6</f>
        <v>【112.01】</v>
      </c>
      <c r="F85" s="6" t="str">
        <f>データ!AS6</f>
        <v>【1.08】</v>
      </c>
      <c r="G85" s="6" t="str">
        <f>データ!BD6</f>
        <v>【264.97】</v>
      </c>
      <c r="H85" s="6" t="str">
        <f>データ!BO6</f>
        <v>【266.61】</v>
      </c>
      <c r="I85" s="6" t="str">
        <f>データ!BZ6</f>
        <v>【103.24】</v>
      </c>
      <c r="J85" s="6" t="str">
        <f>データ!CK6</f>
        <v>【168.38】</v>
      </c>
      <c r="K85" s="6" t="str">
        <f>データ!CV6</f>
        <v>【60.00】</v>
      </c>
      <c r="L85" s="6" t="str">
        <f>データ!DG6</f>
        <v>【89.80】</v>
      </c>
      <c r="M85" s="6" t="str">
        <f>データ!DR6</f>
        <v>【49.59】</v>
      </c>
      <c r="N85" s="6" t="str">
        <f>データ!EC6</f>
        <v>【19.44】</v>
      </c>
      <c r="O85" s="6" t="str">
        <f>データ!EN6</f>
        <v>【0.68】</v>
      </c>
    </row>
  </sheetData>
  <sheetProtection algorithmName="SHA-512" hashValue="gq1tvDwNcZmsELQlYNihNV4acKYzQH61m/4BCMuhMoJdjyjxkRW0XvVUhbvCYHqbP6LerEF1T0QeWnKPhDWMtQ==" saltValue="5ESox8u+cjbTGwZV8wi7xA=="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AL8:AS8"/>
    <mergeCell ref="AT8:BA8"/>
    <mergeCell ref="BB8:BI8"/>
    <mergeCell ref="B8:H8"/>
    <mergeCell ref="I8:O8"/>
    <mergeCell ref="P8:V8"/>
    <mergeCell ref="W8:AC8"/>
    <mergeCell ref="AD8:AJ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45</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55</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18</v>
      </c>
      <c r="B3" s="31" t="s">
        <v>49</v>
      </c>
      <c r="C3" s="31" t="s">
        <v>57</v>
      </c>
      <c r="D3" s="31" t="s">
        <v>58</v>
      </c>
      <c r="E3" s="31" t="s">
        <v>2</v>
      </c>
      <c r="F3" s="31" t="s">
        <v>1</v>
      </c>
      <c r="G3" s="31" t="s">
        <v>23</v>
      </c>
      <c r="H3" s="87" t="s">
        <v>28</v>
      </c>
      <c r="I3" s="88"/>
      <c r="J3" s="88"/>
      <c r="K3" s="88"/>
      <c r="L3" s="88"/>
      <c r="M3" s="88"/>
      <c r="N3" s="88"/>
      <c r="O3" s="88"/>
      <c r="P3" s="88"/>
      <c r="Q3" s="88"/>
      <c r="R3" s="88"/>
      <c r="S3" s="88"/>
      <c r="T3" s="88"/>
      <c r="U3" s="88"/>
      <c r="V3" s="88"/>
      <c r="W3" s="89"/>
      <c r="X3" s="93" t="s">
        <v>53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8</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15">
      <c r="A4" s="29" t="s">
        <v>59</v>
      </c>
      <c r="B4" s="32"/>
      <c r="C4" s="32"/>
      <c r="D4" s="32"/>
      <c r="E4" s="32"/>
      <c r="F4" s="32"/>
      <c r="G4" s="32"/>
      <c r="H4" s="90"/>
      <c r="I4" s="91"/>
      <c r="J4" s="91"/>
      <c r="K4" s="91"/>
      <c r="L4" s="91"/>
      <c r="M4" s="91"/>
      <c r="N4" s="91"/>
      <c r="O4" s="91"/>
      <c r="P4" s="91"/>
      <c r="Q4" s="91"/>
      <c r="R4" s="91"/>
      <c r="S4" s="91"/>
      <c r="T4" s="91"/>
      <c r="U4" s="91"/>
      <c r="V4" s="91"/>
      <c r="W4" s="92"/>
      <c r="X4" s="94" t="s">
        <v>51</v>
      </c>
      <c r="Y4" s="94"/>
      <c r="Z4" s="94"/>
      <c r="AA4" s="94"/>
      <c r="AB4" s="94"/>
      <c r="AC4" s="94"/>
      <c r="AD4" s="94"/>
      <c r="AE4" s="94"/>
      <c r="AF4" s="94"/>
      <c r="AG4" s="94"/>
      <c r="AH4" s="94"/>
      <c r="AI4" s="94" t="s">
        <v>43</v>
      </c>
      <c r="AJ4" s="94"/>
      <c r="AK4" s="94"/>
      <c r="AL4" s="94"/>
      <c r="AM4" s="94"/>
      <c r="AN4" s="94"/>
      <c r="AO4" s="94"/>
      <c r="AP4" s="94"/>
      <c r="AQ4" s="94"/>
      <c r="AR4" s="94"/>
      <c r="AS4" s="94"/>
      <c r="AT4" s="94" t="s">
        <v>37</v>
      </c>
      <c r="AU4" s="94"/>
      <c r="AV4" s="94"/>
      <c r="AW4" s="94"/>
      <c r="AX4" s="94"/>
      <c r="AY4" s="94"/>
      <c r="AZ4" s="94"/>
      <c r="BA4" s="94"/>
      <c r="BB4" s="94"/>
      <c r="BC4" s="94"/>
      <c r="BD4" s="94"/>
      <c r="BE4" s="94" t="s">
        <v>61</v>
      </c>
      <c r="BF4" s="94"/>
      <c r="BG4" s="94"/>
      <c r="BH4" s="94"/>
      <c r="BI4" s="94"/>
      <c r="BJ4" s="94"/>
      <c r="BK4" s="94"/>
      <c r="BL4" s="94"/>
      <c r="BM4" s="94"/>
      <c r="BN4" s="94"/>
      <c r="BO4" s="94"/>
      <c r="BP4" s="94" t="s">
        <v>33</v>
      </c>
      <c r="BQ4" s="94"/>
      <c r="BR4" s="94"/>
      <c r="BS4" s="94"/>
      <c r="BT4" s="94"/>
      <c r="BU4" s="94"/>
      <c r="BV4" s="94"/>
      <c r="BW4" s="94"/>
      <c r="BX4" s="94"/>
      <c r="BY4" s="94"/>
      <c r="BZ4" s="94"/>
      <c r="CA4" s="94" t="s">
        <v>62</v>
      </c>
      <c r="CB4" s="94"/>
      <c r="CC4" s="94"/>
      <c r="CD4" s="94"/>
      <c r="CE4" s="94"/>
      <c r="CF4" s="94"/>
      <c r="CG4" s="94"/>
      <c r="CH4" s="94"/>
      <c r="CI4" s="94"/>
      <c r="CJ4" s="94"/>
      <c r="CK4" s="94"/>
      <c r="CL4" s="94" t="s">
        <v>64</v>
      </c>
      <c r="CM4" s="94"/>
      <c r="CN4" s="94"/>
      <c r="CO4" s="94"/>
      <c r="CP4" s="94"/>
      <c r="CQ4" s="94"/>
      <c r="CR4" s="94"/>
      <c r="CS4" s="94"/>
      <c r="CT4" s="94"/>
      <c r="CU4" s="94"/>
      <c r="CV4" s="94"/>
      <c r="CW4" s="94" t="s">
        <v>65</v>
      </c>
      <c r="CX4" s="94"/>
      <c r="CY4" s="94"/>
      <c r="CZ4" s="94"/>
      <c r="DA4" s="94"/>
      <c r="DB4" s="94"/>
      <c r="DC4" s="94"/>
      <c r="DD4" s="94"/>
      <c r="DE4" s="94"/>
      <c r="DF4" s="94"/>
      <c r="DG4" s="94"/>
      <c r="DH4" s="94" t="s">
        <v>66</v>
      </c>
      <c r="DI4" s="94"/>
      <c r="DJ4" s="94"/>
      <c r="DK4" s="94"/>
      <c r="DL4" s="94"/>
      <c r="DM4" s="94"/>
      <c r="DN4" s="94"/>
      <c r="DO4" s="94"/>
      <c r="DP4" s="94"/>
      <c r="DQ4" s="94"/>
      <c r="DR4" s="94"/>
      <c r="DS4" s="94" t="s">
        <v>60</v>
      </c>
      <c r="DT4" s="94"/>
      <c r="DU4" s="94"/>
      <c r="DV4" s="94"/>
      <c r="DW4" s="94"/>
      <c r="DX4" s="94"/>
      <c r="DY4" s="94"/>
      <c r="DZ4" s="94"/>
      <c r="EA4" s="94"/>
      <c r="EB4" s="94"/>
      <c r="EC4" s="94"/>
      <c r="ED4" s="94" t="s">
        <v>67</v>
      </c>
      <c r="EE4" s="94"/>
      <c r="EF4" s="94"/>
      <c r="EG4" s="94"/>
      <c r="EH4" s="94"/>
      <c r="EI4" s="94"/>
      <c r="EJ4" s="94"/>
      <c r="EK4" s="94"/>
      <c r="EL4" s="94"/>
      <c r="EM4" s="94"/>
      <c r="EN4" s="94"/>
    </row>
    <row r="5" spans="1:144" x14ac:dyDescent="0.15">
      <c r="A5" s="29" t="s">
        <v>26</v>
      </c>
      <c r="B5" s="33"/>
      <c r="C5" s="33"/>
      <c r="D5" s="33"/>
      <c r="E5" s="33"/>
      <c r="F5" s="33"/>
      <c r="G5" s="33"/>
      <c r="H5" s="39" t="s">
        <v>56</v>
      </c>
      <c r="I5" s="39" t="s">
        <v>68</v>
      </c>
      <c r="J5" s="39" t="s">
        <v>69</v>
      </c>
      <c r="K5" s="39" t="s">
        <v>70</v>
      </c>
      <c r="L5" s="39" t="s">
        <v>71</v>
      </c>
      <c r="M5" s="39" t="s">
        <v>3</v>
      </c>
      <c r="N5" s="39" t="s">
        <v>72</v>
      </c>
      <c r="O5" s="39" t="s">
        <v>73</v>
      </c>
      <c r="P5" s="39" t="s">
        <v>74</v>
      </c>
      <c r="Q5" s="39" t="s">
        <v>75</v>
      </c>
      <c r="R5" s="39" t="s">
        <v>76</v>
      </c>
      <c r="S5" s="39" t="s">
        <v>78</v>
      </c>
      <c r="T5" s="39" t="s">
        <v>63</v>
      </c>
      <c r="U5" s="39" t="s">
        <v>79</v>
      </c>
      <c r="V5" s="39" t="s">
        <v>80</v>
      </c>
      <c r="W5" s="39" t="s">
        <v>81</v>
      </c>
      <c r="X5" s="39" t="s">
        <v>82</v>
      </c>
      <c r="Y5" s="39" t="s">
        <v>83</v>
      </c>
      <c r="Z5" s="39" t="s">
        <v>84</v>
      </c>
      <c r="AA5" s="39" t="s">
        <v>85</v>
      </c>
      <c r="AB5" s="39" t="s">
        <v>86</v>
      </c>
      <c r="AC5" s="39" t="s">
        <v>88</v>
      </c>
      <c r="AD5" s="39" t="s">
        <v>89</v>
      </c>
      <c r="AE5" s="39" t="s">
        <v>90</v>
      </c>
      <c r="AF5" s="39" t="s">
        <v>91</v>
      </c>
      <c r="AG5" s="39" t="s">
        <v>92</v>
      </c>
      <c r="AH5" s="39" t="s">
        <v>42</v>
      </c>
      <c r="AI5" s="39" t="s">
        <v>82</v>
      </c>
      <c r="AJ5" s="39" t="s">
        <v>83</v>
      </c>
      <c r="AK5" s="39" t="s">
        <v>84</v>
      </c>
      <c r="AL5" s="39" t="s">
        <v>85</v>
      </c>
      <c r="AM5" s="39" t="s">
        <v>86</v>
      </c>
      <c r="AN5" s="39" t="s">
        <v>88</v>
      </c>
      <c r="AO5" s="39" t="s">
        <v>89</v>
      </c>
      <c r="AP5" s="39" t="s">
        <v>90</v>
      </c>
      <c r="AQ5" s="39" t="s">
        <v>91</v>
      </c>
      <c r="AR5" s="39" t="s">
        <v>92</v>
      </c>
      <c r="AS5" s="39" t="s">
        <v>87</v>
      </c>
      <c r="AT5" s="39" t="s">
        <v>82</v>
      </c>
      <c r="AU5" s="39" t="s">
        <v>83</v>
      </c>
      <c r="AV5" s="39" t="s">
        <v>84</v>
      </c>
      <c r="AW5" s="39" t="s">
        <v>85</v>
      </c>
      <c r="AX5" s="39" t="s">
        <v>86</v>
      </c>
      <c r="AY5" s="39" t="s">
        <v>88</v>
      </c>
      <c r="AZ5" s="39" t="s">
        <v>89</v>
      </c>
      <c r="BA5" s="39" t="s">
        <v>90</v>
      </c>
      <c r="BB5" s="39" t="s">
        <v>91</v>
      </c>
      <c r="BC5" s="39" t="s">
        <v>92</v>
      </c>
      <c r="BD5" s="39" t="s">
        <v>87</v>
      </c>
      <c r="BE5" s="39" t="s">
        <v>82</v>
      </c>
      <c r="BF5" s="39" t="s">
        <v>83</v>
      </c>
      <c r="BG5" s="39" t="s">
        <v>84</v>
      </c>
      <c r="BH5" s="39" t="s">
        <v>85</v>
      </c>
      <c r="BI5" s="39" t="s">
        <v>86</v>
      </c>
      <c r="BJ5" s="39" t="s">
        <v>88</v>
      </c>
      <c r="BK5" s="39" t="s">
        <v>89</v>
      </c>
      <c r="BL5" s="39" t="s">
        <v>90</v>
      </c>
      <c r="BM5" s="39" t="s">
        <v>91</v>
      </c>
      <c r="BN5" s="39" t="s">
        <v>92</v>
      </c>
      <c r="BO5" s="39" t="s">
        <v>87</v>
      </c>
      <c r="BP5" s="39" t="s">
        <v>82</v>
      </c>
      <c r="BQ5" s="39" t="s">
        <v>83</v>
      </c>
      <c r="BR5" s="39" t="s">
        <v>84</v>
      </c>
      <c r="BS5" s="39" t="s">
        <v>85</v>
      </c>
      <c r="BT5" s="39" t="s">
        <v>86</v>
      </c>
      <c r="BU5" s="39" t="s">
        <v>88</v>
      </c>
      <c r="BV5" s="39" t="s">
        <v>89</v>
      </c>
      <c r="BW5" s="39" t="s">
        <v>90</v>
      </c>
      <c r="BX5" s="39" t="s">
        <v>91</v>
      </c>
      <c r="BY5" s="39" t="s">
        <v>92</v>
      </c>
      <c r="BZ5" s="39" t="s">
        <v>87</v>
      </c>
      <c r="CA5" s="39" t="s">
        <v>82</v>
      </c>
      <c r="CB5" s="39" t="s">
        <v>83</v>
      </c>
      <c r="CC5" s="39" t="s">
        <v>84</v>
      </c>
      <c r="CD5" s="39" t="s">
        <v>85</v>
      </c>
      <c r="CE5" s="39" t="s">
        <v>86</v>
      </c>
      <c r="CF5" s="39" t="s">
        <v>88</v>
      </c>
      <c r="CG5" s="39" t="s">
        <v>89</v>
      </c>
      <c r="CH5" s="39" t="s">
        <v>90</v>
      </c>
      <c r="CI5" s="39" t="s">
        <v>91</v>
      </c>
      <c r="CJ5" s="39" t="s">
        <v>92</v>
      </c>
      <c r="CK5" s="39" t="s">
        <v>87</v>
      </c>
      <c r="CL5" s="39" t="s">
        <v>82</v>
      </c>
      <c r="CM5" s="39" t="s">
        <v>83</v>
      </c>
      <c r="CN5" s="39" t="s">
        <v>84</v>
      </c>
      <c r="CO5" s="39" t="s">
        <v>85</v>
      </c>
      <c r="CP5" s="39" t="s">
        <v>86</v>
      </c>
      <c r="CQ5" s="39" t="s">
        <v>88</v>
      </c>
      <c r="CR5" s="39" t="s">
        <v>89</v>
      </c>
      <c r="CS5" s="39" t="s">
        <v>90</v>
      </c>
      <c r="CT5" s="39" t="s">
        <v>91</v>
      </c>
      <c r="CU5" s="39" t="s">
        <v>92</v>
      </c>
      <c r="CV5" s="39" t="s">
        <v>87</v>
      </c>
      <c r="CW5" s="39" t="s">
        <v>82</v>
      </c>
      <c r="CX5" s="39" t="s">
        <v>83</v>
      </c>
      <c r="CY5" s="39" t="s">
        <v>84</v>
      </c>
      <c r="CZ5" s="39" t="s">
        <v>85</v>
      </c>
      <c r="DA5" s="39" t="s">
        <v>86</v>
      </c>
      <c r="DB5" s="39" t="s">
        <v>88</v>
      </c>
      <c r="DC5" s="39" t="s">
        <v>89</v>
      </c>
      <c r="DD5" s="39" t="s">
        <v>90</v>
      </c>
      <c r="DE5" s="39" t="s">
        <v>91</v>
      </c>
      <c r="DF5" s="39" t="s">
        <v>92</v>
      </c>
      <c r="DG5" s="39" t="s">
        <v>87</v>
      </c>
      <c r="DH5" s="39" t="s">
        <v>82</v>
      </c>
      <c r="DI5" s="39" t="s">
        <v>83</v>
      </c>
      <c r="DJ5" s="39" t="s">
        <v>84</v>
      </c>
      <c r="DK5" s="39" t="s">
        <v>85</v>
      </c>
      <c r="DL5" s="39" t="s">
        <v>86</v>
      </c>
      <c r="DM5" s="39" t="s">
        <v>88</v>
      </c>
      <c r="DN5" s="39" t="s">
        <v>89</v>
      </c>
      <c r="DO5" s="39" t="s">
        <v>90</v>
      </c>
      <c r="DP5" s="39" t="s">
        <v>91</v>
      </c>
      <c r="DQ5" s="39" t="s">
        <v>92</v>
      </c>
      <c r="DR5" s="39" t="s">
        <v>87</v>
      </c>
      <c r="DS5" s="39" t="s">
        <v>82</v>
      </c>
      <c r="DT5" s="39" t="s">
        <v>83</v>
      </c>
      <c r="DU5" s="39" t="s">
        <v>84</v>
      </c>
      <c r="DV5" s="39" t="s">
        <v>85</v>
      </c>
      <c r="DW5" s="39" t="s">
        <v>86</v>
      </c>
      <c r="DX5" s="39" t="s">
        <v>88</v>
      </c>
      <c r="DY5" s="39" t="s">
        <v>89</v>
      </c>
      <c r="DZ5" s="39" t="s">
        <v>90</v>
      </c>
      <c r="EA5" s="39" t="s">
        <v>91</v>
      </c>
      <c r="EB5" s="39" t="s">
        <v>92</v>
      </c>
      <c r="EC5" s="39" t="s">
        <v>87</v>
      </c>
      <c r="ED5" s="39" t="s">
        <v>82</v>
      </c>
      <c r="EE5" s="39" t="s">
        <v>83</v>
      </c>
      <c r="EF5" s="39" t="s">
        <v>84</v>
      </c>
      <c r="EG5" s="39" t="s">
        <v>85</v>
      </c>
      <c r="EH5" s="39" t="s">
        <v>86</v>
      </c>
      <c r="EI5" s="39" t="s">
        <v>88</v>
      </c>
      <c r="EJ5" s="39" t="s">
        <v>89</v>
      </c>
      <c r="EK5" s="39" t="s">
        <v>90</v>
      </c>
      <c r="EL5" s="39" t="s">
        <v>91</v>
      </c>
      <c r="EM5" s="39" t="s">
        <v>92</v>
      </c>
      <c r="EN5" s="39" t="s">
        <v>87</v>
      </c>
    </row>
    <row r="6" spans="1:144" s="28" customFormat="1" x14ac:dyDescent="0.15">
      <c r="A6" s="29" t="s">
        <v>93</v>
      </c>
      <c r="B6" s="34">
        <f t="shared" ref="B6:W6" si="1">B7</f>
        <v>2019</v>
      </c>
      <c r="C6" s="34">
        <f t="shared" si="1"/>
        <v>19623</v>
      </c>
      <c r="D6" s="34">
        <f t="shared" si="1"/>
        <v>46</v>
      </c>
      <c r="E6" s="34">
        <f t="shared" si="1"/>
        <v>1</v>
      </c>
      <c r="F6" s="34">
        <f t="shared" si="1"/>
        <v>0</v>
      </c>
      <c r="G6" s="34">
        <f t="shared" si="1"/>
        <v>1</v>
      </c>
      <c r="H6" s="34" t="str">
        <f t="shared" si="1"/>
        <v>北海道　月新水道企業団</v>
      </c>
      <c r="I6" s="34" t="str">
        <f t="shared" si="1"/>
        <v>法適用</v>
      </c>
      <c r="J6" s="34" t="str">
        <f t="shared" si="1"/>
        <v>水道事業</v>
      </c>
      <c r="K6" s="34" t="str">
        <f t="shared" si="1"/>
        <v>末端給水事業</v>
      </c>
      <c r="L6" s="34" t="str">
        <f t="shared" si="1"/>
        <v>A8</v>
      </c>
      <c r="M6" s="34" t="str">
        <f t="shared" si="1"/>
        <v>非設置</v>
      </c>
      <c r="N6" s="40" t="str">
        <f t="shared" si="1"/>
        <v>-</v>
      </c>
      <c r="O6" s="40">
        <f t="shared" si="1"/>
        <v>90.03</v>
      </c>
      <c r="P6" s="40">
        <f t="shared" si="1"/>
        <v>92.84</v>
      </c>
      <c r="Q6" s="40">
        <f t="shared" si="1"/>
        <v>4664</v>
      </c>
      <c r="R6" s="40" t="str">
        <f t="shared" si="1"/>
        <v>-</v>
      </c>
      <c r="S6" s="40" t="str">
        <f t="shared" si="1"/>
        <v>-</v>
      </c>
      <c r="T6" s="40" t="str">
        <f t="shared" si="1"/>
        <v>-</v>
      </c>
      <c r="U6" s="40">
        <f t="shared" si="1"/>
        <v>5657</v>
      </c>
      <c r="V6" s="40">
        <f t="shared" si="1"/>
        <v>119</v>
      </c>
      <c r="W6" s="40">
        <f t="shared" si="1"/>
        <v>47.54</v>
      </c>
      <c r="X6" s="42">
        <f t="shared" ref="X6:AG6" si="2">IF(X7="",NA(),X7)</f>
        <v>108.96</v>
      </c>
      <c r="Y6" s="42">
        <f t="shared" si="2"/>
        <v>91.1</v>
      </c>
      <c r="Z6" s="42">
        <f t="shared" si="2"/>
        <v>106.16</v>
      </c>
      <c r="AA6" s="42">
        <f t="shared" si="2"/>
        <v>106.8</v>
      </c>
      <c r="AB6" s="42">
        <f t="shared" si="2"/>
        <v>108.37</v>
      </c>
      <c r="AC6" s="42">
        <f t="shared" si="2"/>
        <v>106.62</v>
      </c>
      <c r="AD6" s="42">
        <f t="shared" si="2"/>
        <v>107.95</v>
      </c>
      <c r="AE6" s="42">
        <f t="shared" si="2"/>
        <v>104.47</v>
      </c>
      <c r="AF6" s="42">
        <f t="shared" si="2"/>
        <v>103.81</v>
      </c>
      <c r="AG6" s="42">
        <f t="shared" si="2"/>
        <v>104.35</v>
      </c>
      <c r="AH6" s="40" t="str">
        <f>IF(AH7="","",IF(AH7="-","【-】","【"&amp;SUBSTITUTE(TEXT(AH7,"#,##0.00"),"-","△")&amp;"】"))</f>
        <v>【112.01】</v>
      </c>
      <c r="AI6" s="40">
        <f t="shared" ref="AI6:AR6" si="3">IF(AI7="",NA(),AI7)</f>
        <v>0</v>
      </c>
      <c r="AJ6" s="40">
        <f t="shared" si="3"/>
        <v>0</v>
      </c>
      <c r="AK6" s="40">
        <f t="shared" si="3"/>
        <v>0</v>
      </c>
      <c r="AL6" s="40">
        <f t="shared" si="3"/>
        <v>0</v>
      </c>
      <c r="AM6" s="40">
        <f t="shared" si="3"/>
        <v>0</v>
      </c>
      <c r="AN6" s="42">
        <f t="shared" si="3"/>
        <v>12.59</v>
      </c>
      <c r="AO6" s="42">
        <f t="shared" si="3"/>
        <v>12.44</v>
      </c>
      <c r="AP6" s="42">
        <f t="shared" si="3"/>
        <v>16.399999999999999</v>
      </c>
      <c r="AQ6" s="42">
        <f t="shared" si="3"/>
        <v>25.66</v>
      </c>
      <c r="AR6" s="42">
        <f t="shared" si="3"/>
        <v>21.69</v>
      </c>
      <c r="AS6" s="40" t="str">
        <f>IF(AS7="","",IF(AS7="-","【-】","【"&amp;SUBSTITUTE(TEXT(AS7,"#,##0.00"),"-","△")&amp;"】"))</f>
        <v>【1.08】</v>
      </c>
      <c r="AT6" s="42">
        <f t="shared" ref="AT6:BC6" si="4">IF(AT7="",NA(),AT7)</f>
        <v>6014.56</v>
      </c>
      <c r="AU6" s="42">
        <f t="shared" si="4"/>
        <v>7162.28</v>
      </c>
      <c r="AV6" s="42">
        <f t="shared" si="4"/>
        <v>3730.72</v>
      </c>
      <c r="AW6" s="42">
        <f t="shared" si="4"/>
        <v>5742.25</v>
      </c>
      <c r="AX6" s="42">
        <f t="shared" si="4"/>
        <v>5651.1</v>
      </c>
      <c r="AY6" s="42">
        <f t="shared" si="4"/>
        <v>416.14</v>
      </c>
      <c r="AZ6" s="42">
        <f t="shared" si="4"/>
        <v>371.89</v>
      </c>
      <c r="BA6" s="42">
        <f t="shared" si="4"/>
        <v>293.23</v>
      </c>
      <c r="BB6" s="42">
        <f t="shared" si="4"/>
        <v>300.14</v>
      </c>
      <c r="BC6" s="42">
        <f t="shared" si="4"/>
        <v>301.04000000000002</v>
      </c>
      <c r="BD6" s="40" t="str">
        <f>IF(BD7="","",IF(BD7="-","【-】","【"&amp;SUBSTITUTE(TEXT(BD7,"#,##0.00"),"-","△")&amp;"】"))</f>
        <v>【264.97】</v>
      </c>
      <c r="BE6" s="42">
        <f t="shared" ref="BE6:BN6" si="5">IF(BE7="",NA(),BE7)</f>
        <v>90.89</v>
      </c>
      <c r="BF6" s="42">
        <f t="shared" si="5"/>
        <v>90.47</v>
      </c>
      <c r="BG6" s="42">
        <f t="shared" si="5"/>
        <v>89.74</v>
      </c>
      <c r="BH6" s="42">
        <f t="shared" si="5"/>
        <v>86.62</v>
      </c>
      <c r="BI6" s="42">
        <f t="shared" si="5"/>
        <v>81.97</v>
      </c>
      <c r="BJ6" s="42">
        <f t="shared" si="5"/>
        <v>487.22</v>
      </c>
      <c r="BK6" s="42">
        <f t="shared" si="5"/>
        <v>483.11</v>
      </c>
      <c r="BL6" s="42">
        <f t="shared" si="5"/>
        <v>542.29999999999995</v>
      </c>
      <c r="BM6" s="42">
        <f t="shared" si="5"/>
        <v>566.65</v>
      </c>
      <c r="BN6" s="42">
        <f t="shared" si="5"/>
        <v>551.62</v>
      </c>
      <c r="BO6" s="40" t="str">
        <f>IF(BO7="","",IF(BO7="-","【-】","【"&amp;SUBSTITUTE(TEXT(BO7,"#,##0.00"),"-","△")&amp;"】"))</f>
        <v>【266.61】</v>
      </c>
      <c r="BP6" s="42">
        <f t="shared" ref="BP6:BY6" si="6">IF(BP7="",NA(),BP7)</f>
        <v>106.52</v>
      </c>
      <c r="BQ6" s="42">
        <f t="shared" si="6"/>
        <v>88.48</v>
      </c>
      <c r="BR6" s="42">
        <f t="shared" si="6"/>
        <v>103.62</v>
      </c>
      <c r="BS6" s="42">
        <f t="shared" si="6"/>
        <v>104.29</v>
      </c>
      <c r="BT6" s="42">
        <f t="shared" si="6"/>
        <v>100.63</v>
      </c>
      <c r="BU6" s="42">
        <f t="shared" si="6"/>
        <v>92.76</v>
      </c>
      <c r="BV6" s="42">
        <f t="shared" si="6"/>
        <v>93.28</v>
      </c>
      <c r="BW6" s="42">
        <f t="shared" si="6"/>
        <v>87.51</v>
      </c>
      <c r="BX6" s="42">
        <f t="shared" si="6"/>
        <v>84.77</v>
      </c>
      <c r="BY6" s="42">
        <f t="shared" si="6"/>
        <v>87.11</v>
      </c>
      <c r="BZ6" s="40" t="str">
        <f>IF(BZ7="","",IF(BZ7="-","【-】","【"&amp;SUBSTITUTE(TEXT(BZ7,"#,##0.00"),"-","△")&amp;"】"))</f>
        <v>【103.24】</v>
      </c>
      <c r="CA6" s="42">
        <f t="shared" ref="CA6:CJ6" si="7">IF(CA7="",NA(),CA7)</f>
        <v>205.65</v>
      </c>
      <c r="CB6" s="42">
        <f t="shared" si="7"/>
        <v>247.59</v>
      </c>
      <c r="CC6" s="42">
        <f t="shared" si="7"/>
        <v>212.62</v>
      </c>
      <c r="CD6" s="42">
        <f t="shared" si="7"/>
        <v>210.23</v>
      </c>
      <c r="CE6" s="42">
        <f t="shared" si="7"/>
        <v>217.78</v>
      </c>
      <c r="CF6" s="42">
        <f t="shared" si="7"/>
        <v>208.67</v>
      </c>
      <c r="CG6" s="42">
        <f t="shared" si="7"/>
        <v>208.29</v>
      </c>
      <c r="CH6" s="42">
        <f t="shared" si="7"/>
        <v>218.42</v>
      </c>
      <c r="CI6" s="42">
        <f t="shared" si="7"/>
        <v>227.27</v>
      </c>
      <c r="CJ6" s="42">
        <f t="shared" si="7"/>
        <v>223.98</v>
      </c>
      <c r="CK6" s="40" t="str">
        <f>IF(CK7="","",IF(CK7="-","【-】","【"&amp;SUBSTITUTE(TEXT(CK7,"#,##0.00"),"-","△")&amp;"】"))</f>
        <v>【168.38】</v>
      </c>
      <c r="CL6" s="42">
        <f t="shared" ref="CL6:CU6" si="8">IF(CL7="",NA(),CL7)</f>
        <v>61.46</v>
      </c>
      <c r="CM6" s="42">
        <f t="shared" si="8"/>
        <v>60.18</v>
      </c>
      <c r="CN6" s="42">
        <f t="shared" si="8"/>
        <v>60.42</v>
      </c>
      <c r="CO6" s="42">
        <f t="shared" si="8"/>
        <v>61.9</v>
      </c>
      <c r="CP6" s="42">
        <f t="shared" si="8"/>
        <v>61.61</v>
      </c>
      <c r="CQ6" s="42">
        <f t="shared" si="8"/>
        <v>49.08</v>
      </c>
      <c r="CR6" s="42">
        <f t="shared" si="8"/>
        <v>49.32</v>
      </c>
      <c r="CS6" s="42">
        <f t="shared" si="8"/>
        <v>50.24</v>
      </c>
      <c r="CT6" s="42">
        <f t="shared" si="8"/>
        <v>50.29</v>
      </c>
      <c r="CU6" s="42">
        <f t="shared" si="8"/>
        <v>49.64</v>
      </c>
      <c r="CV6" s="40" t="str">
        <f>IF(CV7="","",IF(CV7="-","【-】","【"&amp;SUBSTITUTE(TEXT(CV7,"#,##0.00"),"-","△")&amp;"】"))</f>
        <v>【60.00】</v>
      </c>
      <c r="CW6" s="42">
        <f t="shared" ref="CW6:DF6" si="9">IF(CW7="",NA(),CW7)</f>
        <v>82.02</v>
      </c>
      <c r="CX6" s="42">
        <f t="shared" si="9"/>
        <v>82.88</v>
      </c>
      <c r="CY6" s="42">
        <f t="shared" si="9"/>
        <v>81.239999999999995</v>
      </c>
      <c r="CZ6" s="42">
        <f t="shared" si="9"/>
        <v>78.599999999999994</v>
      </c>
      <c r="DA6" s="42">
        <f t="shared" si="9"/>
        <v>79.05</v>
      </c>
      <c r="DB6" s="42">
        <f t="shared" si="9"/>
        <v>79.3</v>
      </c>
      <c r="DC6" s="42">
        <f t="shared" si="9"/>
        <v>79.34</v>
      </c>
      <c r="DD6" s="42">
        <f t="shared" si="9"/>
        <v>78.650000000000006</v>
      </c>
      <c r="DE6" s="42">
        <f t="shared" si="9"/>
        <v>77.73</v>
      </c>
      <c r="DF6" s="42">
        <f t="shared" si="9"/>
        <v>78.09</v>
      </c>
      <c r="DG6" s="40" t="str">
        <f>IF(DG7="","",IF(DG7="-","【-】","【"&amp;SUBSTITUTE(TEXT(DG7,"#,##0.00"),"-","△")&amp;"】"))</f>
        <v>【89.80】</v>
      </c>
      <c r="DH6" s="42">
        <f t="shared" ref="DH6:DQ6" si="10">IF(DH7="",NA(),DH7)</f>
        <v>62.34</v>
      </c>
      <c r="DI6" s="42">
        <f t="shared" si="10"/>
        <v>62.31</v>
      </c>
      <c r="DJ6" s="42">
        <f t="shared" si="10"/>
        <v>64.069999999999993</v>
      </c>
      <c r="DK6" s="42">
        <f t="shared" si="10"/>
        <v>65.17</v>
      </c>
      <c r="DL6" s="42">
        <f t="shared" si="10"/>
        <v>64.7</v>
      </c>
      <c r="DM6" s="42">
        <f t="shared" si="10"/>
        <v>47.44</v>
      </c>
      <c r="DN6" s="42">
        <f t="shared" si="10"/>
        <v>48.3</v>
      </c>
      <c r="DO6" s="42">
        <f t="shared" si="10"/>
        <v>45.14</v>
      </c>
      <c r="DP6" s="42">
        <f t="shared" si="10"/>
        <v>45.85</v>
      </c>
      <c r="DQ6" s="42">
        <f t="shared" si="10"/>
        <v>47.31</v>
      </c>
      <c r="DR6" s="40" t="str">
        <f>IF(DR7="","",IF(DR7="-","【-】","【"&amp;SUBSTITUTE(TEXT(DR7,"#,##0.00"),"-","△")&amp;"】"))</f>
        <v>【49.59】</v>
      </c>
      <c r="DS6" s="42">
        <f t="shared" ref="DS6:EB6" si="11">IF(DS7="",NA(),DS7)</f>
        <v>28.09</v>
      </c>
      <c r="DT6" s="42">
        <f t="shared" si="11"/>
        <v>40.729999999999997</v>
      </c>
      <c r="DU6" s="42">
        <f t="shared" si="11"/>
        <v>45.05</v>
      </c>
      <c r="DV6" s="42">
        <f t="shared" si="11"/>
        <v>49.96</v>
      </c>
      <c r="DW6" s="42">
        <f t="shared" si="11"/>
        <v>52.18</v>
      </c>
      <c r="DX6" s="42">
        <f t="shared" si="11"/>
        <v>11.16</v>
      </c>
      <c r="DY6" s="42">
        <f t="shared" si="11"/>
        <v>12.43</v>
      </c>
      <c r="DZ6" s="42">
        <f t="shared" si="11"/>
        <v>13.58</v>
      </c>
      <c r="EA6" s="42">
        <f t="shared" si="11"/>
        <v>14.13</v>
      </c>
      <c r="EB6" s="42">
        <f t="shared" si="11"/>
        <v>16.77</v>
      </c>
      <c r="EC6" s="40" t="str">
        <f>IF(EC7="","",IF(EC7="-","【-】","【"&amp;SUBSTITUTE(TEXT(EC7,"#,##0.00"),"-","△")&amp;"】"))</f>
        <v>【19.44】</v>
      </c>
      <c r="ED6" s="42">
        <f t="shared" ref="ED6:EM6" si="12">IF(ED7="",NA(),ED7)</f>
        <v>1.63</v>
      </c>
      <c r="EE6" s="42">
        <f t="shared" si="12"/>
        <v>0.38</v>
      </c>
      <c r="EF6" s="42">
        <f t="shared" si="12"/>
        <v>0.23</v>
      </c>
      <c r="EG6" s="42">
        <f t="shared" si="12"/>
        <v>0.48</v>
      </c>
      <c r="EH6" s="42">
        <f t="shared" si="12"/>
        <v>0.88</v>
      </c>
      <c r="EI6" s="42">
        <f t="shared" si="12"/>
        <v>0.65</v>
      </c>
      <c r="EJ6" s="42">
        <f t="shared" si="12"/>
        <v>0.46</v>
      </c>
      <c r="EK6" s="42">
        <f t="shared" si="12"/>
        <v>0.44</v>
      </c>
      <c r="EL6" s="42">
        <f t="shared" si="12"/>
        <v>0.52</v>
      </c>
      <c r="EM6" s="42">
        <f t="shared" si="12"/>
        <v>0.47</v>
      </c>
      <c r="EN6" s="40" t="str">
        <f>IF(EN7="","",IF(EN7="-","【-】","【"&amp;SUBSTITUTE(TEXT(EN7,"#,##0.00"),"-","△")&amp;"】"))</f>
        <v>【0.68】</v>
      </c>
    </row>
    <row r="7" spans="1:144" s="28" customFormat="1" x14ac:dyDescent="0.15">
      <c r="A7" s="29"/>
      <c r="B7" s="35">
        <v>2019</v>
      </c>
      <c r="C7" s="35">
        <v>19623</v>
      </c>
      <c r="D7" s="35">
        <v>46</v>
      </c>
      <c r="E7" s="35">
        <v>1</v>
      </c>
      <c r="F7" s="35">
        <v>0</v>
      </c>
      <c r="G7" s="35">
        <v>1</v>
      </c>
      <c r="H7" s="35" t="s">
        <v>94</v>
      </c>
      <c r="I7" s="35" t="s">
        <v>95</v>
      </c>
      <c r="J7" s="35" t="s">
        <v>96</v>
      </c>
      <c r="K7" s="35" t="s">
        <v>97</v>
      </c>
      <c r="L7" s="35" t="s">
        <v>77</v>
      </c>
      <c r="M7" s="35" t="s">
        <v>13</v>
      </c>
      <c r="N7" s="41" t="s">
        <v>98</v>
      </c>
      <c r="O7" s="41">
        <v>90.03</v>
      </c>
      <c r="P7" s="41">
        <v>92.84</v>
      </c>
      <c r="Q7" s="41">
        <v>4664</v>
      </c>
      <c r="R7" s="41" t="s">
        <v>98</v>
      </c>
      <c r="S7" s="41" t="s">
        <v>98</v>
      </c>
      <c r="T7" s="41" t="s">
        <v>98</v>
      </c>
      <c r="U7" s="41">
        <v>5657</v>
      </c>
      <c r="V7" s="41">
        <v>119</v>
      </c>
      <c r="W7" s="41">
        <v>47.54</v>
      </c>
      <c r="X7" s="41">
        <v>108.96</v>
      </c>
      <c r="Y7" s="41">
        <v>91.1</v>
      </c>
      <c r="Z7" s="41">
        <v>106.16</v>
      </c>
      <c r="AA7" s="41">
        <v>106.8</v>
      </c>
      <c r="AB7" s="41">
        <v>108.37</v>
      </c>
      <c r="AC7" s="41">
        <v>106.62</v>
      </c>
      <c r="AD7" s="41">
        <v>107.95</v>
      </c>
      <c r="AE7" s="41">
        <v>104.47</v>
      </c>
      <c r="AF7" s="41">
        <v>103.81</v>
      </c>
      <c r="AG7" s="41">
        <v>104.35</v>
      </c>
      <c r="AH7" s="41">
        <v>112.01</v>
      </c>
      <c r="AI7" s="41">
        <v>0</v>
      </c>
      <c r="AJ7" s="41">
        <v>0</v>
      </c>
      <c r="AK7" s="41">
        <v>0</v>
      </c>
      <c r="AL7" s="41">
        <v>0</v>
      </c>
      <c r="AM7" s="41">
        <v>0</v>
      </c>
      <c r="AN7" s="41">
        <v>12.59</v>
      </c>
      <c r="AO7" s="41">
        <v>12.44</v>
      </c>
      <c r="AP7" s="41">
        <v>16.399999999999999</v>
      </c>
      <c r="AQ7" s="41">
        <v>25.66</v>
      </c>
      <c r="AR7" s="41">
        <v>21.69</v>
      </c>
      <c r="AS7" s="41">
        <v>1.08</v>
      </c>
      <c r="AT7" s="41">
        <v>6014.56</v>
      </c>
      <c r="AU7" s="41">
        <v>7162.28</v>
      </c>
      <c r="AV7" s="41">
        <v>3730.72</v>
      </c>
      <c r="AW7" s="41">
        <v>5742.25</v>
      </c>
      <c r="AX7" s="41">
        <v>5651.1</v>
      </c>
      <c r="AY7" s="41">
        <v>416.14</v>
      </c>
      <c r="AZ7" s="41">
        <v>371.89</v>
      </c>
      <c r="BA7" s="41">
        <v>293.23</v>
      </c>
      <c r="BB7" s="41">
        <v>300.14</v>
      </c>
      <c r="BC7" s="41">
        <v>301.04000000000002</v>
      </c>
      <c r="BD7" s="41">
        <v>264.97000000000003</v>
      </c>
      <c r="BE7" s="41">
        <v>90.89</v>
      </c>
      <c r="BF7" s="41">
        <v>90.47</v>
      </c>
      <c r="BG7" s="41">
        <v>89.74</v>
      </c>
      <c r="BH7" s="41">
        <v>86.62</v>
      </c>
      <c r="BI7" s="41">
        <v>81.97</v>
      </c>
      <c r="BJ7" s="41">
        <v>487.22</v>
      </c>
      <c r="BK7" s="41">
        <v>483.11</v>
      </c>
      <c r="BL7" s="41">
        <v>542.29999999999995</v>
      </c>
      <c r="BM7" s="41">
        <v>566.65</v>
      </c>
      <c r="BN7" s="41">
        <v>551.62</v>
      </c>
      <c r="BO7" s="41">
        <v>266.61</v>
      </c>
      <c r="BP7" s="41">
        <v>106.52</v>
      </c>
      <c r="BQ7" s="41">
        <v>88.48</v>
      </c>
      <c r="BR7" s="41">
        <v>103.62</v>
      </c>
      <c r="BS7" s="41">
        <v>104.29</v>
      </c>
      <c r="BT7" s="41">
        <v>100.63</v>
      </c>
      <c r="BU7" s="41">
        <v>92.76</v>
      </c>
      <c r="BV7" s="41">
        <v>93.28</v>
      </c>
      <c r="BW7" s="41">
        <v>87.51</v>
      </c>
      <c r="BX7" s="41">
        <v>84.77</v>
      </c>
      <c r="BY7" s="41">
        <v>87.11</v>
      </c>
      <c r="BZ7" s="41">
        <v>103.24</v>
      </c>
      <c r="CA7" s="41">
        <v>205.65</v>
      </c>
      <c r="CB7" s="41">
        <v>247.59</v>
      </c>
      <c r="CC7" s="41">
        <v>212.62</v>
      </c>
      <c r="CD7" s="41">
        <v>210.23</v>
      </c>
      <c r="CE7" s="41">
        <v>217.78</v>
      </c>
      <c r="CF7" s="41">
        <v>208.67</v>
      </c>
      <c r="CG7" s="41">
        <v>208.29</v>
      </c>
      <c r="CH7" s="41">
        <v>218.42</v>
      </c>
      <c r="CI7" s="41">
        <v>227.27</v>
      </c>
      <c r="CJ7" s="41">
        <v>223.98</v>
      </c>
      <c r="CK7" s="41">
        <v>168.38</v>
      </c>
      <c r="CL7" s="41">
        <v>61.46</v>
      </c>
      <c r="CM7" s="41">
        <v>60.18</v>
      </c>
      <c r="CN7" s="41">
        <v>60.42</v>
      </c>
      <c r="CO7" s="41">
        <v>61.9</v>
      </c>
      <c r="CP7" s="41">
        <v>61.61</v>
      </c>
      <c r="CQ7" s="41">
        <v>49.08</v>
      </c>
      <c r="CR7" s="41">
        <v>49.32</v>
      </c>
      <c r="CS7" s="41">
        <v>50.24</v>
      </c>
      <c r="CT7" s="41">
        <v>50.29</v>
      </c>
      <c r="CU7" s="41">
        <v>49.64</v>
      </c>
      <c r="CV7" s="41">
        <v>60</v>
      </c>
      <c r="CW7" s="41">
        <v>82.02</v>
      </c>
      <c r="CX7" s="41">
        <v>82.88</v>
      </c>
      <c r="CY7" s="41">
        <v>81.239999999999995</v>
      </c>
      <c r="CZ7" s="41">
        <v>78.599999999999994</v>
      </c>
      <c r="DA7" s="41">
        <v>79.05</v>
      </c>
      <c r="DB7" s="41">
        <v>79.3</v>
      </c>
      <c r="DC7" s="41">
        <v>79.34</v>
      </c>
      <c r="DD7" s="41">
        <v>78.650000000000006</v>
      </c>
      <c r="DE7" s="41">
        <v>77.73</v>
      </c>
      <c r="DF7" s="41">
        <v>78.09</v>
      </c>
      <c r="DG7" s="41">
        <v>89.8</v>
      </c>
      <c r="DH7" s="41">
        <v>62.34</v>
      </c>
      <c r="DI7" s="41">
        <v>62.31</v>
      </c>
      <c r="DJ7" s="41">
        <v>64.069999999999993</v>
      </c>
      <c r="DK7" s="41">
        <v>65.17</v>
      </c>
      <c r="DL7" s="41">
        <v>64.7</v>
      </c>
      <c r="DM7" s="41">
        <v>47.44</v>
      </c>
      <c r="DN7" s="41">
        <v>48.3</v>
      </c>
      <c r="DO7" s="41">
        <v>45.14</v>
      </c>
      <c r="DP7" s="41">
        <v>45.85</v>
      </c>
      <c r="DQ7" s="41">
        <v>47.31</v>
      </c>
      <c r="DR7" s="41">
        <v>49.59</v>
      </c>
      <c r="DS7" s="41">
        <v>28.09</v>
      </c>
      <c r="DT7" s="41">
        <v>40.729999999999997</v>
      </c>
      <c r="DU7" s="41">
        <v>45.05</v>
      </c>
      <c r="DV7" s="41">
        <v>49.96</v>
      </c>
      <c r="DW7" s="41">
        <v>52.18</v>
      </c>
      <c r="DX7" s="41">
        <v>11.16</v>
      </c>
      <c r="DY7" s="41">
        <v>12.43</v>
      </c>
      <c r="DZ7" s="41">
        <v>13.58</v>
      </c>
      <c r="EA7" s="41">
        <v>14.13</v>
      </c>
      <c r="EB7" s="41">
        <v>16.77</v>
      </c>
      <c r="EC7" s="41">
        <v>19.440000000000001</v>
      </c>
      <c r="ED7" s="41">
        <v>1.63</v>
      </c>
      <c r="EE7" s="41">
        <v>0.38</v>
      </c>
      <c r="EF7" s="41">
        <v>0.23</v>
      </c>
      <c r="EG7" s="41">
        <v>0.48</v>
      </c>
      <c r="EH7" s="41">
        <v>0.88</v>
      </c>
      <c r="EI7" s="41">
        <v>0.65</v>
      </c>
      <c r="EJ7" s="41">
        <v>0.46</v>
      </c>
      <c r="EK7" s="41">
        <v>0.44</v>
      </c>
      <c r="EL7" s="41">
        <v>0.52</v>
      </c>
      <c r="EM7" s="41">
        <v>0.47</v>
      </c>
      <c r="EN7" s="41">
        <v>0.68</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99</v>
      </c>
      <c r="C9" s="30" t="s">
        <v>100</v>
      </c>
      <c r="D9" s="30" t="s">
        <v>101</v>
      </c>
      <c r="E9" s="30" t="s">
        <v>102</v>
      </c>
      <c r="F9" s="30" t="s">
        <v>103</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49</v>
      </c>
      <c r="B10" s="36">
        <f>DATEVALUE($B7+12-B11&amp;"/1/"&amp;B12)</f>
        <v>46388</v>
      </c>
      <c r="C10" s="36">
        <f>DATEVALUE($B7+12-C11&amp;"/1/"&amp;C12)</f>
        <v>46753</v>
      </c>
      <c r="D10" s="36">
        <f>DATEVALUE($B7+12-D11&amp;"/1/"&amp;D12)</f>
        <v>47119</v>
      </c>
      <c r="E10" s="36">
        <f>DATEVALUE($B7+12-E11&amp;"/1/"&amp;E12)</f>
        <v>47484</v>
      </c>
      <c r="F10" s="38">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suido</cp:lastModifiedBy>
  <cp:lastPrinted>2021-01-22T05:39:06Z</cp:lastPrinted>
  <dcterms:created xsi:type="dcterms:W3CDTF">2020-12-04T02:02:26Z</dcterms:created>
  <dcterms:modified xsi:type="dcterms:W3CDTF">2021-03-04T00:28:06Z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2021-01-15T05:37:43Z</vt:filetime>
  </property>
</Properties>
</file>