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文書共有\総務会計係\H31\6 調査・報告\2.1.24経営比較分析\"/>
    </mc:Choice>
  </mc:AlternateContent>
  <workbookProtection workbookAlgorithmName="SHA-512" workbookHashValue="BWVd13NXmk+1pKS+chA4lSORjjYGj2byRBAQTXZtq7ns2D2IdWoIdv0fMC2XDE7SOrUwAh6K7X888KAuSTKSiw==" workbookSaltValue="/jHwG1C7n3C1yE9/A6kd5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<sst xmlns="http://schemas.openxmlformats.org/spreadsheetml/2006/main" count="223" uniqueCount="108">
  <si>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</si>
  <si>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</si>
  <si>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</si>
  <si>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</si>
  <si>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</si>
  <si>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</si>
  <si>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</si>
  <si>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</si>
  <si>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</si>
  <si>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</si>
  <si>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</si>
  <si>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</si>
  <si>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</si>
  <si>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</si>
  <si>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</si>
  <si>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</si>
  <si>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</si>
  <si>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</si>
  <si>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</si>
  <si>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</si>
  <si>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</si>
  <si>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</si>
  <si>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</si>
  <si>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</si>
  <si>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</si>
  <si>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</si>
  <si>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</si>
  <si>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</si>
  <si>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</si>
  <si>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</si>
  <si>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</si>
  <si>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</si>
  <si>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</si>
  <si>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</si>
  <si>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</si>
  <si>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</si>
  <si>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</si>
  <si>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</si>
  <si>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</si>
  <si>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</si>
  <si>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</si>
  <si>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</si>
  <si>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</si>
  <si>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</si>
  <si>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</si>
  <si>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</si>
  <si>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</si>
  <si>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</si>
  <si>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</si>
  <si>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</si>
  <si>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</si>
  <si>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</si>
  <si>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</si>
  <si>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</si>
  <si>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</si>
  <si>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</si>
  <si>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</si>
  <si>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</si>
  <si>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</si>
  <si>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</si>
  <si>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</si>
  <si>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</si>
  <si>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</si>
  <si>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</si>
  <si>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</si>
  <si>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</si>
  <si>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</si>
  <si>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</si>
  <si>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</si>
  <si>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</si>
  <si>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</si>
  <si>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</si>
  <si>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</si>
  <si>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</si>
  <si>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</si>
  <si>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</si>
  <si>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</si>
  <si>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</si>
  <si>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</si>
  <si>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</si>
  <si>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</si>
  <si>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</si>
  <si>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</si>
  <si>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</si>
  <si>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</si>
  <si>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</si>
  <si>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</si>
  <si>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</si>
  <si>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</si>
  <si>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</si>
  <si>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</si>
  <si>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</si>
  <si>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</si>
  <si>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月新水道企業団</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</si>
  <si>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</si>
  <si>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</si>
  <si>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</si>
  <si>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</si>
  <si>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</si>
  <si>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</si>
  <si>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</si>
  <si>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</si>
  <si>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</si>
  <si>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</si>
  <si>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</si>
  <si>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施設の効率性、収益性、財務の安全性については、概ね良好と判断しています。
　しかしながら、有収率の低下や人口減による水道料金収入が微減する現状において、今後はさらに厳しい財務状況を想定しながら、施設の更新や維持経費に十分な対策を講じていきます。
　各指標を分析しながら、更なる健全な企業経営を目指します。</t>
    <rPh sb="46" eb="47">
      <t>ユウ</t>
    </rPh>
    <rPh sb="47" eb="48">
      <t>シュウ</t>
    </rPh>
    <rPh sb="48" eb="49">
      <t>リツ</t>
    </rPh>
    <rPh sb="50" eb="52">
      <t>テイカ</t>
    </rPh>
    <rPh sb="70" eb="72">
      <t>ゲンジョウ</t>
    </rPh>
    <rPh sb="101" eb="103">
      <t>コウシン</t>
    </rPh>
    <phoneticPr fontId="4"/>
  </si>
  <si>
    <t>①　緩やかに施設の老朽化が進んでいる状況となっています。施設の更新の必要性を考慮し、効率的に設備投資を進めます。
②　管路については、企業団設立時に埋設した管路が法定耐用年数を超え、経過年毎に増加していることが原因となっている。計画的に管路更新事業を推進し、指標値の低減化を図ります。
③　管路の更新に当たっては、耐震性や長寿命化を考査しながら効率的に敷設を行っていきます。また、経年管の更新と地域の埋設事情を考慮し計画的に実施していきます。</t>
    <rPh sb="2" eb="3">
      <t>ユル</t>
    </rPh>
    <rPh sb="6" eb="8">
      <t>シセツ</t>
    </rPh>
    <rPh sb="9" eb="12">
      <t>ロウキュウカ</t>
    </rPh>
    <rPh sb="13" eb="14">
      <t>スス</t>
    </rPh>
    <rPh sb="18" eb="20">
      <t>ジョウキョウ</t>
    </rPh>
    <rPh sb="38" eb="40">
      <t>コウリョ</t>
    </rPh>
    <rPh sb="68" eb="70">
      <t>キギョウ</t>
    </rPh>
    <rPh sb="70" eb="71">
      <t>ダン</t>
    </rPh>
    <rPh sb="71" eb="73">
      <t>セツリツ</t>
    </rPh>
    <rPh sb="73" eb="74">
      <t>ジ</t>
    </rPh>
    <rPh sb="75" eb="77">
      <t>マイセツ</t>
    </rPh>
    <rPh sb="79" eb="81">
      <t>カンロ</t>
    </rPh>
    <rPh sb="92" eb="94">
      <t>ケイカ</t>
    </rPh>
    <rPh sb="94" eb="96">
      <t>ネンゴト</t>
    </rPh>
    <rPh sb="97" eb="99">
      <t>ゾウカ</t>
    </rPh>
    <rPh sb="106" eb="108">
      <t>ゲンイン</t>
    </rPh>
    <rPh sb="174" eb="177">
      <t>コウリツテキ</t>
    </rPh>
    <rPh sb="210" eb="213">
      <t>ケイカクテキ</t>
    </rPh>
    <rPh sb="214" eb="216">
      <t>ジッシ</t>
    </rPh>
    <phoneticPr fontId="4"/>
  </si>
  <si>
    <t>①　施設の維持補修等の臨時的経費の支出が少なく単年度で黒字となった。今後も収支のバランスを鑑みながら計画的に経営していく。
②　累積欠損金は、発生しておらず健全な財政状況です。
③　一年以内の短期債務に対する支払能力は十分に有しています。引き続き、未収金管理を強化し現金化に努めます。
④　企業債借入は、最小限としており自己資金での整備事業実施により、財務状況の安定を図っています。
⑤　経常収支比率に連動して指標値が上昇した。今後も全体経費を見直し経費削減を図っていきます。
⑥　有収水量が大幅に減少し指標値が上昇しました。今後も効率的に設備投資を行います。
⑦　ほぼ同水準で推移している。漏水等が原因で平均配水量が微増しているが、指標の目的としては効率的に施設が稼動していると判断している。
⑧　管路の経年劣化に加え、埋設している地盤（軟弱地盤）の荷重振動の影響による漏水が増えた。今後は、漏水の早期発見対策を強化し、計画的な更新計画を策定し有収率の増加に努める。</t>
    <rPh sb="2" eb="4">
      <t>シセツ</t>
    </rPh>
    <rPh sb="5" eb="7">
      <t>イジ</t>
    </rPh>
    <rPh sb="7" eb="10">
      <t>ホシュウトウ</t>
    </rPh>
    <rPh sb="17" eb="19">
      <t>シシュツ</t>
    </rPh>
    <rPh sb="20" eb="21">
      <t>スク</t>
    </rPh>
    <rPh sb="23" eb="26">
      <t>タンネンド</t>
    </rPh>
    <rPh sb="27" eb="29">
      <t>クロジ</t>
    </rPh>
    <rPh sb="34" eb="36">
      <t>コンゴ</t>
    </rPh>
    <rPh sb="37" eb="39">
      <t>シュウシ</t>
    </rPh>
    <rPh sb="45" eb="46">
      <t>カンガ</t>
    </rPh>
    <rPh sb="50" eb="53">
      <t>ケイカクテキ</t>
    </rPh>
    <rPh sb="54" eb="56">
      <t>ケイエイ</t>
    </rPh>
    <rPh sb="93" eb="95">
      <t>イチネン</t>
    </rPh>
    <rPh sb="95" eb="97">
      <t>イナイ</t>
    </rPh>
    <rPh sb="98" eb="100">
      <t>タンキ</t>
    </rPh>
    <rPh sb="111" eb="113">
      <t>ジュウブン</t>
    </rPh>
    <rPh sb="114" eb="115">
      <t>ユウ</t>
    </rPh>
    <rPh sb="121" eb="122">
      <t>ヒ</t>
    </rPh>
    <rPh sb="123" eb="124">
      <t>ツヅ</t>
    </rPh>
    <rPh sb="126" eb="129">
      <t>ミシュウキン</t>
    </rPh>
    <rPh sb="129" eb="131">
      <t>カンリ</t>
    </rPh>
    <rPh sb="132" eb="134">
      <t>キョウカ</t>
    </rPh>
    <rPh sb="135" eb="138">
      <t>ゲンキンカ</t>
    </rPh>
    <rPh sb="139" eb="140">
      <t>ツト</t>
    </rPh>
    <rPh sb="198" eb="200">
      <t>ケイジョウ</t>
    </rPh>
    <rPh sb="200" eb="202">
      <t>シュウシ</t>
    </rPh>
    <rPh sb="202" eb="204">
      <t>ヒリツ</t>
    </rPh>
    <rPh sb="205" eb="207">
      <t>レンドウ</t>
    </rPh>
    <rPh sb="209" eb="211">
      <t>シヒョウ</t>
    </rPh>
    <rPh sb="211" eb="212">
      <t>チ</t>
    </rPh>
    <rPh sb="213" eb="215">
      <t>ジョウショウ</t>
    </rPh>
    <rPh sb="248" eb="250">
      <t>スイリョウ</t>
    </rPh>
    <rPh sb="251" eb="253">
      <t>オオハバ</t>
    </rPh>
    <rPh sb="254" eb="256">
      <t>ゲンショウ</t>
    </rPh>
    <rPh sb="259" eb="260">
      <t>チ</t>
    </rPh>
    <rPh sb="268" eb="270">
      <t>コンゴ</t>
    </rPh>
    <rPh sb="302" eb="304">
      <t>ロウスイ</t>
    </rPh>
    <rPh sb="304" eb="305">
      <t>トウ</t>
    </rPh>
    <rPh sb="306" eb="308">
      <t>ゲンイン</t>
    </rPh>
    <rPh sb="309" eb="311">
      <t>ヘイキン</t>
    </rPh>
    <rPh sb="311" eb="313">
      <t>ハイスイ</t>
    </rPh>
    <rPh sb="313" eb="314">
      <t>リョウ</t>
    </rPh>
    <rPh sb="315" eb="317">
      <t>ビゾウ</t>
    </rPh>
    <rPh sb="323" eb="325">
      <t>シヒョウ</t>
    </rPh>
    <rPh sb="326" eb="328">
      <t>モクテキ</t>
    </rPh>
    <rPh sb="332" eb="335">
      <t>コウリツテキ</t>
    </rPh>
    <rPh sb="336" eb="338">
      <t>シセツ</t>
    </rPh>
    <rPh sb="339" eb="341">
      <t>カドウ</t>
    </rPh>
    <rPh sb="346" eb="348">
      <t>ハンダン</t>
    </rPh>
    <rPh sb="357" eb="359">
      <t>カンロ</t>
    </rPh>
    <rPh sb="360" eb="362">
      <t>ケイネン</t>
    </rPh>
    <rPh sb="362" eb="364">
      <t>レッカ</t>
    </rPh>
    <rPh sb="365" eb="366">
      <t>クワ</t>
    </rPh>
    <rPh sb="368" eb="370">
      <t>マイセツ</t>
    </rPh>
    <rPh sb="374" eb="376">
      <t>ジバン</t>
    </rPh>
    <rPh sb="377" eb="379">
      <t>ナンジャク</t>
    </rPh>
    <rPh sb="379" eb="381">
      <t>ジバン</t>
    </rPh>
    <rPh sb="383" eb="385">
      <t>カジュウ</t>
    </rPh>
    <rPh sb="385" eb="387">
      <t>シンドウ</t>
    </rPh>
    <rPh sb="388" eb="390">
      <t>エイキョウ</t>
    </rPh>
    <rPh sb="393" eb="395">
      <t>ロウスイ</t>
    </rPh>
    <rPh sb="396" eb="397">
      <t>フ</t>
    </rPh>
    <rPh sb="400" eb="402">
      <t>コンゴ</t>
    </rPh>
    <rPh sb="404" eb="406">
      <t>ロウスイ</t>
    </rPh>
    <rPh sb="407" eb="409">
      <t>ソウキ</t>
    </rPh>
    <rPh sb="409" eb="411">
      <t>ハッケン</t>
    </rPh>
    <rPh sb="411" eb="413">
      <t>タイサク</t>
    </rPh>
    <rPh sb="414" eb="416">
      <t>キョウカ</t>
    </rPh>
    <rPh sb="418" eb="421">
      <t>ケイカクテキ</t>
    </rPh>
    <rPh sb="422" eb="424">
      <t>コウシン</t>
    </rPh>
    <rPh sb="424" eb="426">
      <t>ケイカク</t>
    </rPh>
    <rPh sb="427" eb="429">
      <t>サクテイ</t>
    </rPh>
    <rPh sb="430" eb="431">
      <t>ユウ</t>
    </rPh>
    <rPh sb="431" eb="432">
      <t>シュウ</t>
    </rPh>
    <rPh sb="432" eb="433">
      <t>リツ</t>
    </rPh>
    <rPh sb="434" eb="436">
      <t>ゾウカ</t>
    </rPh>
    <rPh sb="437" eb="43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</si>
</sst>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1.26</c:v>
                </c:pt>
                <c:pt idx="1">
                  <c:v>1.63</c:v>
                </c:pt>
                <c:pt idx="2">
                  <c:v>0.38</c:v>
                </c:pt>
                <c:pt idx="3">
                  <c:v>0.23</c:v>
                </c:pt>
                <c:pt idx="4">
                  <c:v>0.48</c:v>
                </c:pt>
              </c:numCache>
            </c:numRef>
          </c:val>
          <c:extLst xmlns:c16r2="http://schemas.microsoft.com/office/drawing/2015/06/chart">
            <c:ext xmlns:c16="http://schemas.microsoft.com/office/drawing/2014/chart" uri="{C3380CC4-5D6E-409C-BE32-E72D297353CC}">
              <c16:uniqueId val="{00000000-99F8-4B75-B4C7-A11448557E09}"/>
            </c:ext>
          </c:extLst>
        </c:ser>
        <c:dLbls>
          <c:showLegendKey val="0"/>
          <c:showVal val="0"/>
          <c:showCatName val="0"/>
          <c:showSerName val="0"/>
          <c:showPercent val="0"/>
          <c:showBubbleSize val="0"/>
        </c:dLbls>
        <c:gapWidth val="150"/>
        <c:axId val="248405208"/>
        <c:axId val="24840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99F8-4B75-B4C7-A11448557E09}"/>
            </c:ext>
          </c:extLst>
        </c:ser>
        <c:dLbls>
          <c:showLegendKey val="0"/>
          <c:showVal val="0"/>
          <c:showCatName val="0"/>
          <c:showSerName val="0"/>
          <c:showPercent val="0"/>
          <c:showBubbleSize val="0"/>
        </c:dLbls>
        <c:marker val="1"/>
        <c:smooth val="0"/>
        <c:axId val="248405208"/>
        <c:axId val="248405592"/>
      </c:lineChart>
      <c:dateAx>
        <c:axId val="248405208"/>
        <c:scaling>
          <c:orientation val="minMax"/>
        </c:scaling>
        <c:delete val="1"/>
        <c:axPos val="b"/>
        <c:numFmt formatCode="ge" sourceLinked="1"/>
        <c:majorTickMark val="none"/>
        <c:minorTickMark val="none"/>
        <c:tickLblPos val="none"/>
        <c:crossAx val="248405592"/>
        <c:crosses val="autoZero"/>
        <c:auto val="1"/>
        <c:lblOffset val="100"/>
        <c:baseTimeUnit val="years"/>
      </c:dateAx>
      <c:valAx>
        <c:axId val="2484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0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62.63</c:v>
                </c:pt>
                <c:pt idx="1">
                  <c:v>61.46</c:v>
                </c:pt>
                <c:pt idx="2">
                  <c:v>60.18</c:v>
                </c:pt>
                <c:pt idx="3">
                  <c:v>60.42</c:v>
                </c:pt>
                <c:pt idx="4">
                  <c:v>61.9</c:v>
                </c:pt>
              </c:numCache>
            </c:numRef>
          </c:val>
          <c:extLst xmlns:c16r2="http://schemas.microsoft.com/office/drawing/2015/06/chart">
            <c:ext xmlns:c16="http://schemas.microsoft.com/office/drawing/2014/chart" uri="{C3380CC4-5D6E-409C-BE32-E72D297353CC}">
              <c16:uniqueId val="{00000000-1527-446A-B246-A81D5C683BB6}"/>
            </c:ext>
          </c:extLst>
        </c:ser>
        <c:dLbls>
          <c:showLegendKey val="0"/>
          <c:showVal val="0"/>
          <c:showCatName val="0"/>
          <c:showSerName val="0"/>
          <c:showPercent val="0"/>
          <c:showBubbleSize val="0"/>
        </c:dLbls>
        <c:gapWidth val="150"/>
        <c:axId val="249629296"/>
        <c:axId val="24962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1527-446A-B246-A81D5C683BB6}"/>
            </c:ext>
          </c:extLst>
        </c:ser>
        <c:dLbls>
          <c:showLegendKey val="0"/>
          <c:showVal val="0"/>
          <c:showCatName val="0"/>
          <c:showSerName val="0"/>
          <c:showPercent val="0"/>
          <c:showBubbleSize val="0"/>
        </c:dLbls>
        <c:marker val="1"/>
        <c:smooth val="0"/>
        <c:axId val="249629296"/>
        <c:axId val="249629688"/>
      </c:lineChart>
      <c:dateAx>
        <c:axId val="249629296"/>
        <c:scaling>
          <c:orientation val="minMax"/>
        </c:scaling>
        <c:delete val="1"/>
        <c:axPos val="b"/>
        <c:numFmt formatCode="ge" sourceLinked="1"/>
        <c:majorTickMark val="none"/>
        <c:minorTickMark val="none"/>
        <c:tickLblPos val="none"/>
        <c:crossAx val="249629688"/>
        <c:crosses val="autoZero"/>
        <c:auto val="1"/>
        <c:lblOffset val="100"/>
        <c:baseTimeUnit val="years"/>
      </c:dateAx>
      <c:valAx>
        <c:axId val="24962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2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81.89</c:v>
                </c:pt>
                <c:pt idx="1">
                  <c:v>82.02</c:v>
                </c:pt>
                <c:pt idx="2">
                  <c:v>82.88</c:v>
                </c:pt>
                <c:pt idx="3">
                  <c:v>81.239999999999995</c:v>
                </c:pt>
                <c:pt idx="4">
                  <c:v>78.599999999999994</c:v>
                </c:pt>
              </c:numCache>
            </c:numRef>
          </c:val>
          <c:extLst xmlns:c16r2="http://schemas.microsoft.com/office/drawing/2015/06/chart">
            <c:ext xmlns:c16="http://schemas.microsoft.com/office/drawing/2014/chart" uri="{C3380CC4-5D6E-409C-BE32-E72D297353CC}">
              <c16:uniqueId val="{00000000-E430-4F92-B743-9C620DCCA2E8}"/>
            </c:ext>
          </c:extLst>
        </c:ser>
        <c:dLbls>
          <c:showLegendKey val="0"/>
          <c:showVal val="0"/>
          <c:showCatName val="0"/>
          <c:showSerName val="0"/>
          <c:showPercent val="0"/>
          <c:showBubbleSize val="0"/>
        </c:dLbls>
        <c:gapWidth val="150"/>
        <c:axId val="249630864"/>
        <c:axId val="24963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E430-4F92-B743-9C620DCCA2E8}"/>
            </c:ext>
          </c:extLst>
        </c:ser>
        <c:dLbls>
          <c:showLegendKey val="0"/>
          <c:showVal val="0"/>
          <c:showCatName val="0"/>
          <c:showSerName val="0"/>
          <c:showPercent val="0"/>
          <c:showBubbleSize val="0"/>
        </c:dLbls>
        <c:marker val="1"/>
        <c:smooth val="0"/>
        <c:axId val="249630864"/>
        <c:axId val="249631256"/>
      </c:lineChart>
      <c:dateAx>
        <c:axId val="249630864"/>
        <c:scaling>
          <c:orientation val="minMax"/>
        </c:scaling>
        <c:delete val="1"/>
        <c:axPos val="b"/>
        <c:numFmt formatCode="ge" sourceLinked="1"/>
        <c:majorTickMark val="none"/>
        <c:minorTickMark val="none"/>
        <c:tickLblPos val="none"/>
        <c:crossAx val="249631256"/>
        <c:crosses val="autoZero"/>
        <c:auto val="1"/>
        <c:lblOffset val="100"/>
        <c:baseTimeUnit val="years"/>
      </c:dateAx>
      <c:valAx>
        <c:axId val="24963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3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93.42</c:v>
                </c:pt>
                <c:pt idx="1">
                  <c:v>108.96</c:v>
                </c:pt>
                <c:pt idx="2">
                  <c:v>91.1</c:v>
                </c:pt>
                <c:pt idx="3">
                  <c:v>106.16</c:v>
                </c:pt>
                <c:pt idx="4">
                  <c:v>106.8</c:v>
                </c:pt>
              </c:numCache>
            </c:numRef>
          </c:val>
          <c:extLst xmlns:c16r2="http://schemas.microsoft.com/office/drawing/2015/06/chart">
            <c:ext xmlns:c16="http://schemas.microsoft.com/office/drawing/2014/chart" uri="{C3380CC4-5D6E-409C-BE32-E72D297353CC}">
              <c16:uniqueId val="{00000000-3247-48A2-A50B-1444868651EF}"/>
            </c:ext>
          </c:extLst>
        </c:ser>
        <c:dLbls>
          <c:showLegendKey val="0"/>
          <c:showVal val="0"/>
          <c:showCatName val="0"/>
          <c:showSerName val="0"/>
          <c:showPercent val="0"/>
          <c:showBubbleSize val="0"/>
        </c:dLbls>
        <c:gapWidth val="150"/>
        <c:axId val="249236808"/>
        <c:axId val="24844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3247-48A2-A50B-1444868651EF}"/>
            </c:ext>
          </c:extLst>
        </c:ser>
        <c:dLbls>
          <c:showLegendKey val="0"/>
          <c:showVal val="0"/>
          <c:showCatName val="0"/>
          <c:showSerName val="0"/>
          <c:showPercent val="0"/>
          <c:showBubbleSize val="0"/>
        </c:dLbls>
        <c:marker val="1"/>
        <c:smooth val="0"/>
        <c:axId val="249236808"/>
        <c:axId val="248445864"/>
      </c:lineChart>
      <c:dateAx>
        <c:axId val="249236808"/>
        <c:scaling>
          <c:orientation val="minMax"/>
        </c:scaling>
        <c:delete val="1"/>
        <c:axPos val="b"/>
        <c:numFmt formatCode="ge" sourceLinked="1"/>
        <c:majorTickMark val="none"/>
        <c:minorTickMark val="none"/>
        <c:tickLblPos val="none"/>
        <c:crossAx val="248445864"/>
        <c:crosses val="autoZero"/>
        <c:auto val="1"/>
        <c:lblOffset val="100"/>
        <c:baseTimeUnit val="years"/>
      </c:dateAx>
      <c:valAx>
        <c:axId val="248445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23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61.59</c:v>
                </c:pt>
                <c:pt idx="1">
                  <c:v>62.34</c:v>
                </c:pt>
                <c:pt idx="2">
                  <c:v>62.31</c:v>
                </c:pt>
                <c:pt idx="3">
                  <c:v>64.069999999999993</c:v>
                </c:pt>
                <c:pt idx="4">
                  <c:v>65.17</c:v>
                </c:pt>
              </c:numCache>
            </c:numRef>
          </c:val>
          <c:extLst xmlns:c16r2="http://schemas.microsoft.com/office/drawing/2015/06/chart">
            <c:ext xmlns:c16="http://schemas.microsoft.com/office/drawing/2014/chart" uri="{C3380CC4-5D6E-409C-BE32-E72D297353CC}">
              <c16:uniqueId val="{00000000-35D8-4514-B8F3-A4981E41A4FE}"/>
            </c:ext>
          </c:extLst>
        </c:ser>
        <c:dLbls>
          <c:showLegendKey val="0"/>
          <c:showVal val="0"/>
          <c:showCatName val="0"/>
          <c:showSerName val="0"/>
          <c:showPercent val="0"/>
          <c:showBubbleSize val="0"/>
        </c:dLbls>
        <c:gapWidth val="150"/>
        <c:axId val="249242696"/>
        <c:axId val="24847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35D8-4514-B8F3-A4981E41A4FE}"/>
            </c:ext>
          </c:extLst>
        </c:ser>
        <c:dLbls>
          <c:showLegendKey val="0"/>
          <c:showVal val="0"/>
          <c:showCatName val="0"/>
          <c:showSerName val="0"/>
          <c:showPercent val="0"/>
          <c:showBubbleSize val="0"/>
        </c:dLbls>
        <c:marker val="1"/>
        <c:smooth val="0"/>
        <c:axId val="249242696"/>
        <c:axId val="248470184"/>
      </c:lineChart>
      <c:dateAx>
        <c:axId val="249242696"/>
        <c:scaling>
          <c:orientation val="minMax"/>
        </c:scaling>
        <c:delete val="1"/>
        <c:axPos val="b"/>
        <c:numFmt formatCode="ge" sourceLinked="1"/>
        <c:majorTickMark val="none"/>
        <c:minorTickMark val="none"/>
        <c:tickLblPos val="none"/>
        <c:crossAx val="248470184"/>
        <c:crosses val="autoZero"/>
        <c:auto val="1"/>
        <c:lblOffset val="100"/>
        <c:baseTimeUnit val="years"/>
      </c:dateAx>
      <c:valAx>
        <c:axId val="24847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4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20.55</c:v>
                </c:pt>
                <c:pt idx="1">
                  <c:v>28.09</c:v>
                </c:pt>
                <c:pt idx="2">
                  <c:v>40.729999999999997</c:v>
                </c:pt>
                <c:pt idx="3">
                  <c:v>45.05</c:v>
                </c:pt>
                <c:pt idx="4">
                  <c:v>49.96</c:v>
                </c:pt>
              </c:numCache>
            </c:numRef>
          </c:val>
          <c:extLst xmlns:c16r2="http://schemas.microsoft.com/office/drawing/2015/06/chart">
            <c:ext xmlns:c16="http://schemas.microsoft.com/office/drawing/2014/chart" uri="{C3380CC4-5D6E-409C-BE32-E72D297353CC}">
              <c16:uniqueId val="{00000000-81E1-41F7-97A7-9F8A7B7497EA}"/>
            </c:ext>
          </c:extLst>
        </c:ser>
        <c:dLbls>
          <c:showLegendKey val="0"/>
          <c:showVal val="0"/>
          <c:showCatName val="0"/>
          <c:showSerName val="0"/>
          <c:showPercent val="0"/>
          <c:showBubbleSize val="0"/>
        </c:dLbls>
        <c:gapWidth val="150"/>
        <c:axId val="249300152"/>
        <c:axId val="24930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81E1-41F7-97A7-9F8A7B7497EA}"/>
            </c:ext>
          </c:extLst>
        </c:ser>
        <c:dLbls>
          <c:showLegendKey val="0"/>
          <c:showVal val="0"/>
          <c:showCatName val="0"/>
          <c:showSerName val="0"/>
          <c:showPercent val="0"/>
          <c:showBubbleSize val="0"/>
        </c:dLbls>
        <c:marker val="1"/>
        <c:smooth val="0"/>
        <c:axId val="249300152"/>
        <c:axId val="249308920"/>
      </c:lineChart>
      <c:dateAx>
        <c:axId val="249300152"/>
        <c:scaling>
          <c:orientation val="minMax"/>
        </c:scaling>
        <c:delete val="1"/>
        <c:axPos val="b"/>
        <c:numFmt formatCode="ge" sourceLinked="1"/>
        <c:majorTickMark val="none"/>
        <c:minorTickMark val="none"/>
        <c:tickLblPos val="none"/>
        <c:crossAx val="249308920"/>
        <c:crosses val="autoZero"/>
        <c:auto val="1"/>
        <c:lblOffset val="100"/>
        <c:baseTimeUnit val="years"/>
      </c:dateAx>
      <c:valAx>
        <c:axId val="24930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0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9D-4822-B13A-72AD38BE2C52}"/>
            </c:ext>
          </c:extLst>
        </c:ser>
        <c:dLbls>
          <c:showLegendKey val="0"/>
          <c:showVal val="0"/>
          <c:showCatName val="0"/>
          <c:showSerName val="0"/>
          <c:showPercent val="0"/>
          <c:showBubbleSize val="0"/>
        </c:dLbls>
        <c:gapWidth val="150"/>
        <c:axId val="249310096"/>
        <c:axId val="24931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2C9D-4822-B13A-72AD38BE2C52}"/>
            </c:ext>
          </c:extLst>
        </c:ser>
        <c:dLbls>
          <c:showLegendKey val="0"/>
          <c:showVal val="0"/>
          <c:showCatName val="0"/>
          <c:showSerName val="0"/>
          <c:showPercent val="0"/>
          <c:showBubbleSize val="0"/>
        </c:dLbls>
        <c:marker val="1"/>
        <c:smooth val="0"/>
        <c:axId val="249310096"/>
        <c:axId val="249310488"/>
      </c:lineChart>
      <c:dateAx>
        <c:axId val="249310096"/>
        <c:scaling>
          <c:orientation val="minMax"/>
        </c:scaling>
        <c:delete val="1"/>
        <c:axPos val="b"/>
        <c:numFmt formatCode="ge" sourceLinked="1"/>
        <c:majorTickMark val="none"/>
        <c:minorTickMark val="none"/>
        <c:tickLblPos val="none"/>
        <c:crossAx val="249310488"/>
        <c:crosses val="autoZero"/>
        <c:auto val="1"/>
        <c:lblOffset val="100"/>
        <c:baseTimeUnit val="years"/>
      </c:dateAx>
      <c:valAx>
        <c:axId val="249310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31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11296.11</c:v>
                </c:pt>
                <c:pt idx="1">
                  <c:v>6014.56</c:v>
                </c:pt>
                <c:pt idx="2">
                  <c:v>7162.28</c:v>
                </c:pt>
                <c:pt idx="3">
                  <c:v>3730.72</c:v>
                </c:pt>
                <c:pt idx="4">
                  <c:v>5742.25</c:v>
                </c:pt>
              </c:numCache>
            </c:numRef>
          </c:val>
          <c:extLst xmlns:c16r2="http://schemas.microsoft.com/office/drawing/2015/06/chart">
            <c:ext xmlns:c16="http://schemas.microsoft.com/office/drawing/2014/chart" uri="{C3380CC4-5D6E-409C-BE32-E72D297353CC}">
              <c16:uniqueId val="{00000000-49FE-4656-977E-564B2CC9318E}"/>
            </c:ext>
          </c:extLst>
        </c:ser>
        <c:dLbls>
          <c:showLegendKey val="0"/>
          <c:showVal val="0"/>
          <c:showCatName val="0"/>
          <c:showSerName val="0"/>
          <c:showPercent val="0"/>
          <c:showBubbleSize val="0"/>
        </c:dLbls>
        <c:gapWidth val="150"/>
        <c:axId val="249311664"/>
        <c:axId val="24931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49FE-4656-977E-564B2CC9318E}"/>
            </c:ext>
          </c:extLst>
        </c:ser>
        <c:dLbls>
          <c:showLegendKey val="0"/>
          <c:showVal val="0"/>
          <c:showCatName val="0"/>
          <c:showSerName val="0"/>
          <c:showPercent val="0"/>
          <c:showBubbleSize val="0"/>
        </c:dLbls>
        <c:marker val="1"/>
        <c:smooth val="0"/>
        <c:axId val="249311664"/>
        <c:axId val="249312056"/>
      </c:lineChart>
      <c:dateAx>
        <c:axId val="249311664"/>
        <c:scaling>
          <c:orientation val="minMax"/>
        </c:scaling>
        <c:delete val="1"/>
        <c:axPos val="b"/>
        <c:numFmt formatCode="ge" sourceLinked="1"/>
        <c:majorTickMark val="none"/>
        <c:minorTickMark val="none"/>
        <c:tickLblPos val="none"/>
        <c:crossAx val="249312056"/>
        <c:crosses val="autoZero"/>
        <c:auto val="1"/>
        <c:lblOffset val="100"/>
        <c:baseTimeUnit val="years"/>
      </c:dateAx>
      <c:valAx>
        <c:axId val="249312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3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91.28</c:v>
                </c:pt>
                <c:pt idx="1">
                  <c:v>90.89</c:v>
                </c:pt>
                <c:pt idx="2">
                  <c:v>90.47</c:v>
                </c:pt>
                <c:pt idx="3">
                  <c:v>89.74</c:v>
                </c:pt>
                <c:pt idx="4">
                  <c:v>86.62</c:v>
                </c:pt>
              </c:numCache>
            </c:numRef>
          </c:val>
          <c:extLst xmlns:c16r2="http://schemas.microsoft.com/office/drawing/2015/06/chart">
            <c:ext xmlns:c16="http://schemas.microsoft.com/office/drawing/2014/chart" uri="{C3380CC4-5D6E-409C-BE32-E72D297353CC}">
              <c16:uniqueId val="{00000000-8847-46E3-B181-3A0230F1287C}"/>
            </c:ext>
          </c:extLst>
        </c:ser>
        <c:dLbls>
          <c:showLegendKey val="0"/>
          <c:showVal val="0"/>
          <c:showCatName val="0"/>
          <c:showSerName val="0"/>
          <c:showPercent val="0"/>
          <c:showBubbleSize val="0"/>
        </c:dLbls>
        <c:gapWidth val="150"/>
        <c:axId val="249313232"/>
        <c:axId val="24931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8847-46E3-B181-3A0230F1287C}"/>
            </c:ext>
          </c:extLst>
        </c:ser>
        <c:dLbls>
          <c:showLegendKey val="0"/>
          <c:showVal val="0"/>
          <c:showCatName val="0"/>
          <c:showSerName val="0"/>
          <c:showPercent val="0"/>
          <c:showBubbleSize val="0"/>
        </c:dLbls>
        <c:marker val="1"/>
        <c:smooth val="0"/>
        <c:axId val="249313232"/>
        <c:axId val="249313624"/>
      </c:lineChart>
      <c:dateAx>
        <c:axId val="249313232"/>
        <c:scaling>
          <c:orientation val="minMax"/>
        </c:scaling>
        <c:delete val="1"/>
        <c:axPos val="b"/>
        <c:numFmt formatCode="ge" sourceLinked="1"/>
        <c:majorTickMark val="none"/>
        <c:minorTickMark val="none"/>
        <c:tickLblPos val="none"/>
        <c:crossAx val="249313624"/>
        <c:crosses val="autoZero"/>
        <c:auto val="1"/>
        <c:lblOffset val="100"/>
        <c:baseTimeUnit val="years"/>
      </c:dateAx>
      <c:valAx>
        <c:axId val="249313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31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90.98</c:v>
                </c:pt>
                <c:pt idx="1">
                  <c:v>106.52</c:v>
                </c:pt>
                <c:pt idx="2">
                  <c:v>88.48</c:v>
                </c:pt>
                <c:pt idx="3">
                  <c:v>103.62</c:v>
                </c:pt>
                <c:pt idx="4">
                  <c:v>104.29</c:v>
                </c:pt>
              </c:numCache>
            </c:numRef>
          </c:val>
          <c:extLst xmlns:c16r2="http://schemas.microsoft.com/office/drawing/2015/06/chart">
            <c:ext xmlns:c16="http://schemas.microsoft.com/office/drawing/2014/chart" uri="{C3380CC4-5D6E-409C-BE32-E72D297353CC}">
              <c16:uniqueId val="{00000000-3709-48A9-B4A1-6D9B5AD2EE53}"/>
            </c:ext>
          </c:extLst>
        </c:ser>
        <c:dLbls>
          <c:showLegendKey val="0"/>
          <c:showVal val="0"/>
          <c:showCatName val="0"/>
          <c:showSerName val="0"/>
          <c:showPercent val="0"/>
          <c:showBubbleSize val="0"/>
        </c:dLbls>
        <c:gapWidth val="150"/>
        <c:axId val="249314800"/>
        <c:axId val="24931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3709-48A9-B4A1-6D9B5AD2EE53}"/>
            </c:ext>
          </c:extLst>
        </c:ser>
        <c:dLbls>
          <c:showLegendKey val="0"/>
          <c:showVal val="0"/>
          <c:showCatName val="0"/>
          <c:showSerName val="0"/>
          <c:showPercent val="0"/>
          <c:showBubbleSize val="0"/>
        </c:dLbls>
        <c:marker val="1"/>
        <c:smooth val="0"/>
        <c:axId val="249314800"/>
        <c:axId val="249315192"/>
      </c:lineChart>
      <c:dateAx>
        <c:axId val="249314800"/>
        <c:scaling>
          <c:orientation val="minMax"/>
        </c:scaling>
        <c:delete val="1"/>
        <c:axPos val="b"/>
        <c:numFmt formatCode="ge" sourceLinked="1"/>
        <c:majorTickMark val="none"/>
        <c:minorTickMark val="none"/>
        <c:tickLblPos val="none"/>
        <c:crossAx val="249315192"/>
        <c:crosses val="autoZero"/>
        <c:auto val="1"/>
        <c:lblOffset val="100"/>
        <c:baseTimeUnit val="years"/>
      </c:dateAx>
      <c:valAx>
        <c:axId val="24931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1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240.5</c:v>
                </c:pt>
                <c:pt idx="1">
                  <c:v>205.65</c:v>
                </c:pt>
                <c:pt idx="2">
                  <c:v>247.59</c:v>
                </c:pt>
                <c:pt idx="3">
                  <c:v>212.62</c:v>
                </c:pt>
                <c:pt idx="4">
                  <c:v>210.23</c:v>
                </c:pt>
              </c:numCache>
            </c:numRef>
          </c:val>
          <c:extLst xmlns:c16r2="http://schemas.microsoft.com/office/drawing/2015/06/chart">
            <c:ext xmlns:c16="http://schemas.microsoft.com/office/drawing/2014/chart" uri="{C3380CC4-5D6E-409C-BE32-E72D297353CC}">
              <c16:uniqueId val="{00000000-92A9-4735-85CC-08320314B823}"/>
            </c:ext>
          </c:extLst>
        </c:ser>
        <c:dLbls>
          <c:showLegendKey val="0"/>
          <c:showVal val="0"/>
          <c:showCatName val="0"/>
          <c:showSerName val="0"/>
          <c:showPercent val="0"/>
          <c:showBubbleSize val="0"/>
        </c:dLbls>
        <c:gapWidth val="150"/>
        <c:axId val="249316368"/>
        <c:axId val="24962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92A9-4735-85CC-08320314B823}"/>
            </c:ext>
          </c:extLst>
        </c:ser>
        <c:dLbls>
          <c:showLegendKey val="0"/>
          <c:showVal val="0"/>
          <c:showCatName val="0"/>
          <c:showSerName val="0"/>
          <c:showPercent val="0"/>
          <c:showBubbleSize val="0"/>
        </c:dLbls>
        <c:marker val="1"/>
        <c:smooth val="0"/>
        <c:axId val="249316368"/>
        <c:axId val="249628120"/>
      </c:lineChart>
      <c:dateAx>
        <c:axId val="249316368"/>
        <c:scaling>
          <c:orientation val="minMax"/>
        </c:scaling>
        <c:delete val="1"/>
        <c:axPos val="b"/>
        <c:numFmt formatCode="ge" sourceLinked="1"/>
        <c:majorTickMark val="none"/>
        <c:minorTickMark val="none"/>
        <c:tickLblPos val="none"/>
        <c:crossAx val="249628120"/>
        <c:crosses val="autoZero"/>
        <c:auto val="1"/>
        <c:lblOffset val="100"/>
        <c:baseTimeUnit val="years"/>
      </c:dateAx>
      <c:valAx>
        <c:axId val="2496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1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月新水道企業団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89.27</v>
      </c>
      <c r="J10" s="52"/>
      <c r="K10" s="52"/>
      <c r="L10" s="52"/>
      <c r="M10" s="52"/>
      <c r="N10" s="52"/>
      <c r="O10" s="63"/>
      <c r="P10" s="53">
        <f>データ!$P$6</f>
        <v>92.48</v>
      </c>
      <c r="Q10" s="53"/>
      <c r="R10" s="53"/>
      <c r="S10" s="53"/>
      <c r="T10" s="53"/>
      <c r="U10" s="53"/>
      <c r="V10" s="53"/>
      <c r="W10" s="60">
        <f>データ!$Q$6</f>
        <v>4572</v>
      </c>
      <c r="X10" s="60"/>
      <c r="Y10" s="60"/>
      <c r="Z10" s="60"/>
      <c r="AA10" s="60"/>
      <c r="AB10" s="60"/>
      <c r="AC10" s="60"/>
      <c r="AD10" s="2"/>
      <c r="AE10" s="2"/>
      <c r="AF10" s="2"/>
      <c r="AG10" s="2"/>
      <c r="AH10" s="4"/>
      <c r="AI10" s="4"/>
      <c r="AJ10" s="4"/>
      <c r="AK10" s="4"/>
      <c r="AL10" s="60">
        <f>データ!$U$6</f>
        <v>5759</v>
      </c>
      <c r="AM10" s="60"/>
      <c r="AN10" s="60"/>
      <c r="AO10" s="60"/>
      <c r="AP10" s="60"/>
      <c r="AQ10" s="60"/>
      <c r="AR10" s="60"/>
      <c r="AS10" s="60"/>
      <c r="AT10" s="51">
        <f>データ!$V$6</f>
        <v>119</v>
      </c>
      <c r="AU10" s="52"/>
      <c r="AV10" s="52"/>
      <c r="AW10" s="52"/>
      <c r="AX10" s="52"/>
      <c r="AY10" s="52"/>
      <c r="AZ10" s="52"/>
      <c r="BA10" s="52"/>
      <c r="BB10" s="53">
        <f>データ!$W$6</f>
        <v>48.39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3QDDK9DQXWSWYa1VpLCZmU7QGzkiquUCceYsQJXDdFNb2tRnZg4JDf4DA66BlWKhfpX2jgJVS4nHd2DwHqNgQ==" saltValue="E0qTNrn7ZWGwqqO/X2J8H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19623</v>
      </c>
      <c r="D6" s="34">
        <f t="shared" si="3"/>
        <v>46</v>
      </c>
      <c r="E6" s="34">
        <f t="shared" si="3"/>
        <v>1</v>
      </c>
      <c r="F6" s="34">
        <f t="shared" si="3"/>
        <v>0</v>
      </c>
      <c r="G6" s="34">
        <f t="shared" si="3"/>
        <v>1</v>
      </c>
      <c r="H6" s="34" t="str">
        <f t="shared" si="3"/>
        <v>北海道　月新水道企業団</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89.27</v>
      </c>
      <c r="P6" s="35">
        <f t="shared" si="3"/>
        <v>92.48</v>
      </c>
      <c r="Q6" s="35">
        <f t="shared" si="3"/>
        <v>4572</v>
      </c>
      <c r="R6" s="35" t="str">
        <f t="shared" si="3"/>
        <v>-</v>
      </c>
      <c r="S6" s="35" t="str">
        <f t="shared" si="3"/>
        <v>-</v>
      </c>
      <c r="T6" s="35" t="str">
        <f t="shared" si="3"/>
        <v>-</v>
      </c>
      <c r="U6" s="35">
        <f t="shared" si="3"/>
        <v>5759</v>
      </c>
      <c r="V6" s="35">
        <f t="shared" si="3"/>
        <v>119</v>
      </c>
      <c r="W6" s="35">
        <f t="shared" si="3"/>
        <v>48.39</v>
      </c>
      <c r="X6" s="36">
        <f>IF(X7="",NA(),X7)</f>
        <v>93.42</v>
      </c>
      <c r="Y6" s="36">
        <f t="shared" ref="Y6:AG6" si="4">IF(Y7="",NA(),Y7)</f>
        <v>108.96</v>
      </c>
      <c r="Z6" s="36">
        <f t="shared" si="4"/>
        <v>91.1</v>
      </c>
      <c r="AA6" s="36">
        <f t="shared" si="4"/>
        <v>106.16</v>
      </c>
      <c r="AB6" s="36">
        <f t="shared" si="4"/>
        <v>106.8</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11296.11</v>
      </c>
      <c r="AU6" s="36">
        <f t="shared" ref="AU6:BC6" si="6">IF(AU7="",NA(),AU7)</f>
        <v>6014.56</v>
      </c>
      <c r="AV6" s="36">
        <f t="shared" si="6"/>
        <v>7162.28</v>
      </c>
      <c r="AW6" s="36">
        <f t="shared" si="6"/>
        <v>3730.72</v>
      </c>
      <c r="AX6" s="36">
        <f t="shared" si="6"/>
        <v>5742.25</v>
      </c>
      <c r="AY6" s="36">
        <f t="shared" si="6"/>
        <v>434.72</v>
      </c>
      <c r="AZ6" s="36">
        <f t="shared" si="6"/>
        <v>416.14</v>
      </c>
      <c r="BA6" s="36">
        <f t="shared" si="6"/>
        <v>371.89</v>
      </c>
      <c r="BB6" s="36">
        <f t="shared" si="6"/>
        <v>293.23</v>
      </c>
      <c r="BC6" s="36">
        <f t="shared" si="6"/>
        <v>300.14</v>
      </c>
      <c r="BD6" s="35" t="str">
        <f>IF(BD7="","",IF(BD7="-","【-】","【"&amp;SUBSTITUTE(TEXT(BD7,"#,##0.00"),"-","△")&amp;"】"))</f>
        <v>【261.93】</v>
      </c>
      <c r="BE6" s="36">
        <f>IF(BE7="",NA(),BE7)</f>
        <v>91.28</v>
      </c>
      <c r="BF6" s="36">
        <f t="shared" ref="BF6:BN6" si="7">IF(BF7="",NA(),BF7)</f>
        <v>90.89</v>
      </c>
      <c r="BG6" s="36">
        <f t="shared" si="7"/>
        <v>90.47</v>
      </c>
      <c r="BH6" s="36">
        <f t="shared" si="7"/>
        <v>89.74</v>
      </c>
      <c r="BI6" s="36">
        <f t="shared" si="7"/>
        <v>86.62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90.98</v>
      </c>
      <c r="BQ6" s="36">
        <f t="shared" ref="BQ6:BY6" si="8">IF(BQ7="",NA(),BQ7)</f>
        <v>106.52</v>
      </c>
      <c r="BR6" s="36">
        <f t="shared" si="8"/>
        <v>88.48</v>
      </c>
      <c r="BS6" s="36">
        <f t="shared" si="8"/>
        <v>103.62</v>
      </c>
      <c r="BT6" s="36">
        <f t="shared" si="8"/>
        <v>104.29</v>
      </c>
      <c r="BU6" s="36">
        <f t="shared" si="8"/>
        <v>93.66</v>
      </c>
      <c r="BV6" s="36">
        <f t="shared" si="8"/>
        <v>92.76</v>
      </c>
      <c r="BW6" s="36">
        <f t="shared" si="8"/>
        <v>93.28</v>
      </c>
      <c r="BX6" s="36">
        <f t="shared" si="8"/>
        <v>87.51</v>
      </c>
      <c r="BY6" s="36">
        <f t="shared" si="8"/>
        <v>84.77</v>
      </c>
      <c r="BZ6" s="35" t="str">
        <f>IF(BZ7="","",IF(BZ7="-","【-】","【"&amp;SUBSTITUTE(TEXT(BZ7,"#,##0.00"),"-","△")&amp;"】"))</f>
        <v>【103.91】</v>
      </c>
      <c r="CA6" s="36">
        <f>IF(CA7="",NA(),CA7)</f>
        <v>240.5</v>
      </c>
      <c r="CB6" s="36">
        <f t="shared" ref="CB6:CJ6" si="9">IF(CB7="",NA(),CB7)</f>
        <v>205.65</v>
      </c>
      <c r="CC6" s="36">
        <f t="shared" si="9"/>
        <v>247.59</v>
      </c>
      <c r="CD6" s="36">
        <f t="shared" si="9"/>
        <v>212.62</v>
      </c>
      <c r="CE6" s="36">
        <f t="shared" si="9"/>
        <v>210.23</v>
      </c>
      <c r="CF6" s="36">
        <f t="shared" si="9"/>
        <v>208.21</v>
      </c>
      <c r="CG6" s="36">
        <f t="shared" si="9"/>
        <v>208.67</v>
      </c>
      <c r="CH6" s="36">
        <f t="shared" si="9"/>
        <v>208.29</v>
      </c>
      <c r="CI6" s="36">
        <f t="shared" si="9"/>
        <v>218.42</v>
      </c>
      <c r="CJ6" s="36">
        <f t="shared" si="9"/>
        <v>227.27</v>
      </c>
      <c r="CK6" s="35" t="str">
        <f>IF(CK7="","",IF(CK7="-","【-】","【"&amp;SUBSTITUTE(TEXT(CK7,"#,##0.00"),"-","△")&amp;"】"))</f>
        <v>【167.11】</v>
      </c>
      <c r="CL6" s="36">
        <f>IF(CL7="",NA(),CL7)</f>
        <v>62.63</v>
      </c>
      <c r="CM6" s="36">
        <f t="shared" ref="CM6:CU6" si="10">IF(CM7="",NA(),CM7)</f>
        <v>61.46</v>
      </c>
      <c r="CN6" s="36">
        <f t="shared" si="10"/>
        <v>60.18</v>
      </c>
      <c r="CO6" s="36">
        <f t="shared" si="10"/>
        <v>60.42</v>
      </c>
      <c r="CP6" s="36">
        <f t="shared" si="10"/>
        <v>61.9</v>
      </c>
      <c r="CQ6" s="36">
        <f t="shared" si="10"/>
        <v>49.22</v>
      </c>
      <c r="CR6" s="36">
        <f t="shared" si="10"/>
        <v>49.08</v>
      </c>
      <c r="CS6" s="36">
        <f t="shared" si="10"/>
        <v>49.32</v>
      </c>
      <c r="CT6" s="36">
        <f t="shared" si="10"/>
        <v>50.24</v>
      </c>
      <c r="CU6" s="36">
        <f t="shared" si="10"/>
        <v>50.29</v>
      </c>
      <c r="CV6" s="35" t="str">
        <f>IF(CV7="","",IF(CV7="-","【-】","【"&amp;SUBSTITUTE(TEXT(CV7,"#,##0.00"),"-","△")&amp;"】"))</f>
        <v>【60.27】</v>
      </c>
      <c r="CW6" s="36">
        <f>IF(CW7="",NA(),CW7)</f>
        <v>81.89</v>
      </c>
      <c r="CX6" s="36">
        <f t="shared" ref="CX6:DF6" si="11">IF(CX7="",NA(),CX7)</f>
        <v>82.02</v>
      </c>
      <c r="CY6" s="36">
        <f t="shared" si="11"/>
        <v>82.88</v>
      </c>
      <c r="CZ6" s="36">
        <f t="shared" si="11"/>
        <v>81.239999999999995</v>
      </c>
      <c r="DA6" s="36">
        <f t="shared" si="11"/>
        <v>78.599999999999994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61.59</v>
      </c>
      <c r="DI6" s="36">
        <f t="shared" ref="DI6:DQ6" si="12">IF(DI7="",NA(),DI7)</f>
        <v>62.34</v>
      </c>
      <c r="DJ6" s="36">
        <f t="shared" si="12"/>
        <v>62.31</v>
      </c>
      <c r="DK6" s="36">
        <f t="shared" si="12"/>
        <v>64.069999999999993</v>
      </c>
      <c r="DL6" s="36">
        <f t="shared" si="12"/>
        <v>65.17</v>
      </c>
      <c r="DM6" s="36">
        <f t="shared" si="12"/>
        <v>46.12</v>
      </c>
      <c r="DN6" s="36">
        <f t="shared" si="12"/>
        <v>47.44</v>
      </c>
      <c r="DO6" s="36">
        <f t="shared" si="12"/>
        <v>48.3</v>
      </c>
      <c r="DP6" s="36">
        <f t="shared" si="12"/>
        <v>45.14</v>
      </c>
      <c r="DQ6" s="36">
        <f t="shared" si="12"/>
        <v>45.85</v>
      </c>
      <c r="DR6" s="35" t="str">
        <f>IF(DR7="","",IF(DR7="-","【-】","【"&amp;SUBSTITUTE(TEXT(DR7,"#,##0.00"),"-","△")&amp;"】"))</f>
        <v>【48.85】</v>
      </c>
      <c r="DS6" s="36">
        <f>IF(DS7="",NA(),DS7)</f>
        <v>20.55</v>
      </c>
      <c r="DT6" s="36">
        <f t="shared" ref="DT6:EB6" si="13">IF(DT7="",NA(),DT7)</f>
        <v>28.09</v>
      </c>
      <c r="DU6" s="36">
        <f t="shared" si="13"/>
        <v>40.729999999999997</v>
      </c>
      <c r="DV6" s="36">
        <f t="shared" si="13"/>
        <v>45.05</v>
      </c>
      <c r="DW6" s="36">
        <f t="shared" si="13"/>
        <v>49.96</v>
      </c>
      <c r="DX6" s="36">
        <f t="shared" si="13"/>
        <v>9.86</v>
      </c>
      <c r="DY6" s="36">
        <f t="shared" si="13"/>
        <v>11.16</v>
      </c>
      <c r="DZ6" s="36">
        <f t="shared" si="13"/>
        <v>12.43</v>
      </c>
      <c r="EA6" s="36">
        <f t="shared" si="13"/>
        <v>13.58</v>
      </c>
      <c r="EB6" s="36">
        <f t="shared" si="13"/>
        <v>14.13</v>
      </c>
      <c r="EC6" s="35" t="str">
        <f>IF(EC7="","",IF(EC7="-","【-】","【"&amp;SUBSTITUTE(TEXT(EC7,"#,##0.00"),"-","△")&amp;"】"))</f>
        <v>【17.80】</v>
      </c>
      <c r="ED6" s="36">
        <f>IF(ED7="",NA(),ED7)</f>
        <v>1.26</v>
      </c>
      <c r="EE6" s="36">
        <f t="shared" ref="EE6:EM6" si="14">IF(EE7="",NA(),EE7)</f>
        <v>1.63</v>
      </c>
      <c r="EF6" s="36">
        <f t="shared" si="14"/>
        <v>0.38</v>
      </c>
      <c r="EG6" s="36">
        <f t="shared" si="14"/>
        <v>0.23</v>
      </c>
      <c r="EH6" s="36">
        <f t="shared" si="14"/>
        <v>0.48</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19623</v>
      </c>
      <c r="D7" s="38">
        <v>46</v>
      </c>
      <c r="E7" s="38">
        <v>1</v>
      </c>
      <c r="F7" s="38">
        <v>0</v>
      </c>
      <c r="G7" s="38">
        <v>1</v>
      </c>
      <c r="H7" s="38" t="s">
        <v>93</v>
      </c>
      <c r="I7" s="38" t="s">
        <v>94</v>
      </c>
      <c r="J7" s="38" t="s">
        <v>95</v>
      </c>
      <c r="K7" s="38" t="s">
        <v>96</v>
      </c>
      <c r="L7" s="38" t="s">
        <v>97</v>
      </c>
      <c r="M7" s="38" t="s">
        <v>98</v>
      </c>
      <c r="N7" s="39" t="s">
        <v>99</v>
      </c>
      <c r="O7" s="39">
        <v>89.27</v>
      </c>
      <c r="P7" s="39">
        <v>92.48</v>
      </c>
      <c r="Q7" s="39">
        <v>4572</v>
      </c>
      <c r="R7" s="39" t="s">
        <v>99</v>
      </c>
      <c r="S7" s="39" t="s">
        <v>99</v>
      </c>
      <c r="T7" s="39" t="s">
        <v>99</v>
      </c>
      <c r="U7" s="39">
        <v>5759</v>
      </c>
      <c r="V7" s="39">
        <v>119</v>
      </c>
      <c r="W7" s="39">
        <v>48.39</v>
      </c>
      <c r="X7" s="39">
        <v>93.42</v>
      </c>
      <c r="Y7" s="39">
        <v>108.96</v>
      </c>
      <c r="Z7" s="39">
        <v>91.1</v>
      </c>
      <c r="AA7" s="39">
        <v>106.16</v>
      </c>
      <c r="AB7" s="39">
        <v>106.8</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11296.11</v>
      </c>
      <c r="AU7" s="39">
        <v>6014.56</v>
      </c>
      <c r="AV7" s="39">
        <v>7162.28</v>
      </c>
      <c r="AW7" s="39">
        <v>3730.72</v>
      </c>
      <c r="AX7" s="39">
        <v>5742.25</v>
      </c>
      <c r="AY7" s="39">
        <v>434.72</v>
      </c>
      <c r="AZ7" s="39">
        <v>416.14</v>
      </c>
      <c r="BA7" s="39">
        <v>371.89</v>
      </c>
      <c r="BB7" s="39">
        <v>293.23</v>
      </c>
      <c r="BC7" s="39">
        <v>300.14</v>
      </c>
      <c r="BD7" s="39">
        <v>261.93</v>
      </c>
      <c r="BE7" s="39">
        <v>91.28</v>
      </c>
      <c r="BF7" s="39">
        <v>90.89</v>
      </c>
      <c r="BG7" s="39">
        <v>90.47</v>
      </c>
      <c r="BH7" s="39">
        <v>89.74</v>
      </c>
      <c r="BI7" s="39">
        <v>86.62</v>
      </c>
      <c r="BJ7" s="39">
        <v>495.76</v>
      </c>
      <c r="BK7" s="39">
        <v>487.22</v>
      </c>
      <c r="BL7" s="39">
        <v>483.11</v>
      </c>
      <c r="BM7" s="39">
        <v>542.29999999999995</v>
      </c>
      <c r="BN7" s="39">
        <v>566.65</v>
      </c>
      <c r="BO7" s="39">
        <v>270.45999999999998</v>
      </c>
      <c r="BP7" s="39">
        <v>90.98</v>
      </c>
      <c r="BQ7" s="39">
        <v>106.52</v>
      </c>
      <c r="BR7" s="39">
        <v>88.48</v>
      </c>
      <c r="BS7" s="39">
        <v>103.62</v>
      </c>
      <c r="BT7" s="39">
        <v>104.29</v>
      </c>
      <c r="BU7" s="39">
        <v>93.66</v>
      </c>
      <c r="BV7" s="39">
        <v>92.76</v>
      </c>
      <c r="BW7" s="39">
        <v>93.28</v>
      </c>
      <c r="BX7" s="39">
        <v>87.51</v>
      </c>
      <c r="BY7" s="39">
        <v>84.77</v>
      </c>
      <c r="BZ7" s="39">
        <v>103.91</v>
      </c>
      <c r="CA7" s="39">
        <v>240.5</v>
      </c>
      <c r="CB7" s="39">
        <v>205.65</v>
      </c>
      <c r="CC7" s="39">
        <v>247.59</v>
      </c>
      <c r="CD7" s="39">
        <v>212.62</v>
      </c>
      <c r="CE7" s="39">
        <v>210.23</v>
      </c>
      <c r="CF7" s="39">
        <v>208.21</v>
      </c>
      <c r="CG7" s="39">
        <v>208.67</v>
      </c>
      <c r="CH7" s="39">
        <v>208.29</v>
      </c>
      <c r="CI7" s="39">
        <v>218.42</v>
      </c>
      <c r="CJ7" s="39">
        <v>227.27</v>
      </c>
      <c r="CK7" s="39">
        <v>167.11</v>
      </c>
      <c r="CL7" s="39">
        <v>62.63</v>
      </c>
      <c r="CM7" s="39">
        <v>61.46</v>
      </c>
      <c r="CN7" s="39">
        <v>60.18</v>
      </c>
      <c r="CO7" s="39">
        <v>60.42</v>
      </c>
      <c r="CP7" s="39">
        <v>61.9</v>
      </c>
      <c r="CQ7" s="39">
        <v>49.22</v>
      </c>
      <c r="CR7" s="39">
        <v>49.08</v>
      </c>
      <c r="CS7" s="39">
        <v>49.32</v>
      </c>
      <c r="CT7" s="39">
        <v>50.24</v>
      </c>
      <c r="CU7" s="39">
        <v>50.29</v>
      </c>
      <c r="CV7" s="39">
        <v>60.27</v>
      </c>
      <c r="CW7" s="39">
        <v>81.89</v>
      </c>
      <c r="CX7" s="39">
        <v>82.02</v>
      </c>
      <c r="CY7" s="39">
        <v>82.88</v>
      </c>
      <c r="CZ7" s="39">
        <v>81.239999999999995</v>
      </c>
      <c r="DA7" s="39">
        <v>78.599999999999994</v>
      </c>
      <c r="DB7" s="39">
        <v>79.48</v>
      </c>
      <c r="DC7" s="39">
        <v>79.3</v>
      </c>
      <c r="DD7" s="39">
        <v>79.34</v>
      </c>
      <c r="DE7" s="39">
        <v>78.650000000000006</v>
      </c>
      <c r="DF7" s="39">
        <v>77.73</v>
      </c>
      <c r="DG7" s="39">
        <v>89.92</v>
      </c>
      <c r="DH7" s="39">
        <v>61.59</v>
      </c>
      <c r="DI7" s="39">
        <v>62.34</v>
      </c>
      <c r="DJ7" s="39">
        <v>62.31</v>
      </c>
      <c r="DK7" s="39">
        <v>64.069999999999993</v>
      </c>
      <c r="DL7" s="39">
        <v>65.17</v>
      </c>
      <c r="DM7" s="39">
        <v>46.12</v>
      </c>
      <c r="DN7" s="39">
        <v>47.44</v>
      </c>
      <c r="DO7" s="39">
        <v>48.3</v>
      </c>
      <c r="DP7" s="39">
        <v>45.14</v>
      </c>
      <c r="DQ7" s="39">
        <v>45.85</v>
      </c>
      <c r="DR7" s="39">
        <v>48.85</v>
      </c>
      <c r="DS7" s="39">
        <v>20.55</v>
      </c>
      <c r="DT7" s="39">
        <v>28.09</v>
      </c>
      <c r="DU7" s="39">
        <v>40.729999999999997</v>
      </c>
      <c r="DV7" s="39">
        <v>45.05</v>
      </c>
      <c r="DW7" s="39">
        <v>49.96</v>
      </c>
      <c r="DX7" s="39">
        <v>9.86</v>
      </c>
      <c r="DY7" s="39">
        <v>11.16</v>
      </c>
      <c r="DZ7" s="39">
        <v>12.43</v>
      </c>
      <c r="EA7" s="39">
        <v>13.58</v>
      </c>
      <c r="EB7" s="39">
        <v>14.13</v>
      </c>
      <c r="EC7" s="39">
        <v>17.8</v>
      </c>
      <c r="ED7" s="39">
        <v>1.26</v>
      </c>
      <c r="EE7" s="39">
        <v>1.63</v>
      </c>
      <c r="EF7" s="39">
        <v>0.38</v>
      </c>
      <c r="EG7" s="39">
        <v>0.23</v>
      </c>
      <c r="EH7" s="39">
        <v>0.48</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2020-01-23T06:05:11Z</cp:lastPrinted>
  <dcterms:created xsi:type="dcterms:W3CDTF">2019-12-05T04:08:16Z</dcterms:created>
  <dcterms:modified xsi:type="dcterms:W3CDTF">2020-01-23T06:09:17Z</dcterms:modified>
  <cp:category/>
</cp:coreProperties>
</file>